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ARTICP-FED2023\PUBLICACIONES\ACUERDO RAMO 28 POE 2023\"/>
    </mc:Choice>
  </mc:AlternateContent>
  <bookViews>
    <workbookView xWindow="0" yWindow="0" windowWidth="24000" windowHeight="9030" activeTab="3"/>
  </bookViews>
  <sheets>
    <sheet name="1" sheetId="52" r:id="rId1"/>
    <sheet name="2" sheetId="53" r:id="rId2"/>
    <sheet name="3" sheetId="54" r:id="rId3"/>
    <sheet name="4" sheetId="55" r:id="rId4"/>
    <sheet name="TENENCIA LOCAL" sheetId="22" state="hidden" r:id="rId5"/>
    <sheet name="TENENCIA REZAGO" sheetId="21" state="hidden" r:id="rId6"/>
  </sheets>
  <definedNames>
    <definedName name="_Fill" hidden="1">#REF!</definedName>
    <definedName name="A" hidden="1">#REF!</definedName>
    <definedName name="A_impresión_IM">#REF!</definedName>
    <definedName name="_xlnm.Print_Area" localSheetId="4">'TENENCIA LOCAL'!$A$4:$AP$50</definedName>
    <definedName name="_xlnm.Print_Area" localSheetId="5">'TENENCIA REZAGO'!$A$4:$AP$50</definedName>
    <definedName name="_xlnm.Database">#REF!</definedName>
    <definedName name="DIFERENCIAS">#N/A</definedName>
    <definedName name="Fill" hidden="1">#REF!</definedName>
    <definedName name="foll" hidden="1">#REF!</definedName>
    <definedName name="NNNN">#REF!</definedName>
    <definedName name="OPDDDDDDDDDDD" hidden="1">#REF!</definedName>
    <definedName name="PEF" hidden="1">#REF!</definedName>
    <definedName name="PEPE" hidden="1">#REF!</definedName>
    <definedName name="prueba">#REF!</definedName>
    <definedName name="SegmentaciónDeDatos_Entidad">#N/A</definedName>
    <definedName name="TTTTTT" hidden="1">#REF!</definedName>
    <definedName name="VARIABLES">#N/A</definedName>
    <definedName name="xx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2" i="52" l="1"/>
  <c r="I52" i="52"/>
  <c r="G52" i="52"/>
  <c r="E52" i="52"/>
  <c r="C52" i="52"/>
  <c r="E49" i="55" l="1"/>
  <c r="E48" i="55"/>
  <c r="E47" i="55"/>
  <c r="E46" i="55"/>
  <c r="E45" i="55"/>
  <c r="E44" i="55"/>
  <c r="E43" i="55"/>
  <c r="E42" i="55"/>
  <c r="E41" i="55"/>
  <c r="E40" i="55"/>
  <c r="E39" i="55"/>
  <c r="E38" i="55"/>
  <c r="E37" i="55"/>
  <c r="E36" i="55"/>
  <c r="E35" i="55"/>
  <c r="E34" i="55"/>
  <c r="E33" i="55"/>
  <c r="E32" i="55"/>
  <c r="E31" i="55"/>
  <c r="E30" i="55"/>
  <c r="E29" i="55"/>
  <c r="E28" i="55"/>
  <c r="E27" i="55"/>
  <c r="E26" i="55"/>
  <c r="E25" i="55"/>
  <c r="E24" i="55"/>
  <c r="E23" i="55"/>
  <c r="E22" i="55"/>
  <c r="E21" i="55"/>
  <c r="E20" i="55"/>
  <c r="E19" i="55"/>
  <c r="E18" i="55"/>
  <c r="E17" i="55"/>
  <c r="E16" i="55"/>
  <c r="E15" i="55"/>
  <c r="E14" i="55"/>
  <c r="E13" i="55"/>
  <c r="E12" i="55"/>
  <c r="E11" i="55"/>
  <c r="E10" i="55"/>
  <c r="E9" i="55"/>
  <c r="E8" i="55"/>
  <c r="E7" i="55"/>
  <c r="J52" i="54" l="1"/>
  <c r="K50" i="55"/>
  <c r="J50" i="55"/>
  <c r="I50" i="55"/>
  <c r="G50" i="55"/>
  <c r="F50" i="55"/>
  <c r="E50" i="55"/>
  <c r="D50" i="55"/>
  <c r="C50" i="55"/>
  <c r="B50" i="55"/>
  <c r="H49" i="55"/>
  <c r="H48" i="55"/>
  <c r="H47" i="55"/>
  <c r="H46" i="55"/>
  <c r="H45" i="55"/>
  <c r="H44" i="55"/>
  <c r="H43" i="55"/>
  <c r="H42" i="55"/>
  <c r="H41" i="55"/>
  <c r="H40" i="55"/>
  <c r="H39" i="55"/>
  <c r="H38" i="55"/>
  <c r="H37" i="55"/>
  <c r="H36" i="55"/>
  <c r="H35" i="55"/>
  <c r="H34" i="55"/>
  <c r="H33" i="55"/>
  <c r="H32" i="55"/>
  <c r="H31" i="55"/>
  <c r="H30" i="55"/>
  <c r="H29" i="55"/>
  <c r="H28" i="55"/>
  <c r="H27" i="55"/>
  <c r="H26" i="55"/>
  <c r="H25" i="55"/>
  <c r="H24" i="55"/>
  <c r="H23" i="55"/>
  <c r="H22" i="55"/>
  <c r="H21" i="55"/>
  <c r="H20" i="55"/>
  <c r="H19" i="55"/>
  <c r="H18" i="55"/>
  <c r="H17" i="55"/>
  <c r="H16" i="55"/>
  <c r="H15" i="55"/>
  <c r="H14" i="55"/>
  <c r="H13" i="55"/>
  <c r="H12" i="55"/>
  <c r="H11" i="55"/>
  <c r="H10" i="55"/>
  <c r="H9" i="55"/>
  <c r="H8" i="55"/>
  <c r="H7" i="55"/>
  <c r="M52" i="54"/>
  <c r="L52" i="54"/>
  <c r="E52" i="54"/>
  <c r="D52" i="54"/>
  <c r="P51" i="54"/>
  <c r="P50" i="54"/>
  <c r="P49" i="54"/>
  <c r="P48" i="54"/>
  <c r="P47" i="54"/>
  <c r="P46" i="54"/>
  <c r="P45" i="54"/>
  <c r="P44" i="54"/>
  <c r="P43" i="54"/>
  <c r="P42" i="54"/>
  <c r="P41" i="54"/>
  <c r="P40" i="54"/>
  <c r="P39" i="54"/>
  <c r="P38" i="54"/>
  <c r="P37" i="54"/>
  <c r="P36" i="54"/>
  <c r="P35" i="54"/>
  <c r="P34" i="54"/>
  <c r="P33" i="54"/>
  <c r="P32" i="54"/>
  <c r="P31" i="54"/>
  <c r="P30" i="54"/>
  <c r="P29" i="54"/>
  <c r="P28" i="54"/>
  <c r="P27" i="54"/>
  <c r="P26" i="54"/>
  <c r="P25" i="54"/>
  <c r="P24" i="54"/>
  <c r="P23" i="54"/>
  <c r="P22" i="54"/>
  <c r="P21" i="54"/>
  <c r="P20" i="54"/>
  <c r="P19" i="54"/>
  <c r="P18" i="54"/>
  <c r="P17" i="54"/>
  <c r="P16" i="54"/>
  <c r="P14" i="54"/>
  <c r="P13" i="54"/>
  <c r="P12" i="54"/>
  <c r="P11" i="54"/>
  <c r="P10" i="54"/>
  <c r="P9" i="54"/>
  <c r="D52" i="53"/>
  <c r="H50" i="55" l="1"/>
  <c r="P15" i="54"/>
  <c r="P52" i="54" s="1"/>
  <c r="Q3" i="22" l="1"/>
  <c r="Q29" i="22" s="1"/>
  <c r="U3" i="22"/>
  <c r="U12" i="22" s="1"/>
  <c r="U49" i="22"/>
  <c r="U33" i="22"/>
  <c r="Q3" i="21"/>
  <c r="Q38" i="21" s="1"/>
  <c r="M38" i="22"/>
  <c r="N38" i="22"/>
  <c r="M38" i="21"/>
  <c r="N38" i="21"/>
  <c r="O38" i="21" s="1"/>
  <c r="N20" i="21"/>
  <c r="M8" i="21"/>
  <c r="O8" i="21" s="1"/>
  <c r="N8" i="21"/>
  <c r="M9" i="21"/>
  <c r="O9" i="21" s="1"/>
  <c r="N9" i="21"/>
  <c r="M10" i="21"/>
  <c r="O10" i="21" s="1"/>
  <c r="N10" i="21"/>
  <c r="M11" i="21"/>
  <c r="N11" i="21"/>
  <c r="O11" i="21" s="1"/>
  <c r="M12" i="21"/>
  <c r="N12" i="21"/>
  <c r="M13" i="21"/>
  <c r="N13" i="21"/>
  <c r="M14" i="21"/>
  <c r="N14" i="21"/>
  <c r="O14" i="21" s="1"/>
  <c r="M15" i="21"/>
  <c r="O15" i="21" s="1"/>
  <c r="N15" i="21"/>
  <c r="M16" i="21"/>
  <c r="N16" i="21"/>
  <c r="M17" i="21"/>
  <c r="N17" i="21"/>
  <c r="M18" i="21"/>
  <c r="N18" i="21"/>
  <c r="M19" i="21"/>
  <c r="O19" i="21" s="1"/>
  <c r="N19" i="21"/>
  <c r="M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O35" i="21" s="1"/>
  <c r="N35" i="21"/>
  <c r="M36" i="21"/>
  <c r="O36" i="21" s="1"/>
  <c r="N36" i="21"/>
  <c r="M37" i="21"/>
  <c r="N37" i="21"/>
  <c r="M39" i="21"/>
  <c r="O39" i="21" s="1"/>
  <c r="N39" i="21"/>
  <c r="M40" i="21"/>
  <c r="O40" i="21" s="1"/>
  <c r="N40" i="21"/>
  <c r="M41" i="21"/>
  <c r="O41" i="21" s="1"/>
  <c r="N41" i="21"/>
  <c r="M42" i="21"/>
  <c r="N42" i="21"/>
  <c r="M43" i="21"/>
  <c r="N43" i="21"/>
  <c r="M44" i="21"/>
  <c r="O44" i="21" s="1"/>
  <c r="N44" i="21"/>
  <c r="M45" i="21"/>
  <c r="N45" i="21"/>
  <c r="M46" i="21"/>
  <c r="N46" i="21"/>
  <c r="M47" i="21"/>
  <c r="O47" i="21" s="1"/>
  <c r="N47" i="21"/>
  <c r="M48" i="21"/>
  <c r="N48" i="21"/>
  <c r="M49" i="21"/>
  <c r="N49" i="21"/>
  <c r="N7" i="21"/>
  <c r="M7" i="21"/>
  <c r="M8" i="22"/>
  <c r="O8" i="22" s="1"/>
  <c r="N8" i="22"/>
  <c r="M9" i="22"/>
  <c r="N9" i="22"/>
  <c r="M10" i="22"/>
  <c r="N10" i="22"/>
  <c r="M11" i="22"/>
  <c r="N11" i="22"/>
  <c r="M12" i="22"/>
  <c r="N12" i="22"/>
  <c r="M13" i="22"/>
  <c r="O13" i="22" s="1"/>
  <c r="N13" i="22"/>
  <c r="M14" i="22"/>
  <c r="N14" i="22"/>
  <c r="M15" i="22"/>
  <c r="O15" i="22" s="1"/>
  <c r="N15" i="22"/>
  <c r="M16" i="22"/>
  <c r="N16" i="22"/>
  <c r="M17" i="22"/>
  <c r="N17" i="22"/>
  <c r="M18" i="22"/>
  <c r="N18" i="22"/>
  <c r="M19" i="22"/>
  <c r="O19" i="22" s="1"/>
  <c r="N19" i="22"/>
  <c r="M20" i="22"/>
  <c r="N20" i="22"/>
  <c r="M21" i="22"/>
  <c r="N21" i="22"/>
  <c r="M22" i="22"/>
  <c r="N22" i="22"/>
  <c r="M23" i="22"/>
  <c r="O23" i="22" s="1"/>
  <c r="N23" i="22"/>
  <c r="M24" i="22"/>
  <c r="N24" i="22"/>
  <c r="M25" i="22"/>
  <c r="N25" i="22"/>
  <c r="M26" i="22"/>
  <c r="N26" i="22"/>
  <c r="M27" i="22"/>
  <c r="N27" i="22"/>
  <c r="M28" i="22"/>
  <c r="N28" i="22"/>
  <c r="M29" i="22"/>
  <c r="O29" i="22" s="1"/>
  <c r="N29" i="22"/>
  <c r="M30" i="22"/>
  <c r="N30" i="22"/>
  <c r="M31" i="22"/>
  <c r="N31" i="22"/>
  <c r="M32" i="22"/>
  <c r="N32" i="22"/>
  <c r="M33" i="22"/>
  <c r="N33" i="22"/>
  <c r="M34" i="22"/>
  <c r="N34" i="22"/>
  <c r="M35" i="22"/>
  <c r="N35" i="22"/>
  <c r="M36" i="22"/>
  <c r="N36" i="22"/>
  <c r="M37" i="22"/>
  <c r="N37" i="22"/>
  <c r="M39" i="22"/>
  <c r="N39" i="22"/>
  <c r="M40" i="22"/>
  <c r="N40" i="22"/>
  <c r="M41" i="22"/>
  <c r="N41" i="22"/>
  <c r="M42" i="22"/>
  <c r="O42" i="22" s="1"/>
  <c r="N42" i="22"/>
  <c r="M43" i="22"/>
  <c r="N43" i="22"/>
  <c r="M44" i="22"/>
  <c r="N44" i="22"/>
  <c r="M45" i="22"/>
  <c r="N45" i="22"/>
  <c r="M46" i="22"/>
  <c r="O46" i="22" s="1"/>
  <c r="N46" i="22"/>
  <c r="M47" i="22"/>
  <c r="N47" i="22"/>
  <c r="M48" i="22"/>
  <c r="N48" i="22"/>
  <c r="M49" i="22"/>
  <c r="N49" i="22"/>
  <c r="N7" i="22"/>
  <c r="N50" i="22" s="1"/>
  <c r="M7" i="22"/>
  <c r="F50" i="22"/>
  <c r="J50" i="22"/>
  <c r="H50" i="22"/>
  <c r="L50" i="22"/>
  <c r="D50" i="21"/>
  <c r="H50" i="21"/>
  <c r="J50" i="21"/>
  <c r="L50" i="21"/>
  <c r="E50" i="21"/>
  <c r="G50" i="21"/>
  <c r="I50" i="21"/>
  <c r="K50" i="21"/>
  <c r="K50" i="22"/>
  <c r="I50" i="22"/>
  <c r="G50" i="22"/>
  <c r="C50" i="21"/>
  <c r="F50" i="21"/>
  <c r="C50" i="22"/>
  <c r="E50" i="22"/>
  <c r="D50" i="22"/>
  <c r="O37" i="21"/>
  <c r="O33" i="21"/>
  <c r="O25" i="21"/>
  <c r="O49" i="21"/>
  <c r="O45" i="21"/>
  <c r="O43" i="21"/>
  <c r="O32" i="21"/>
  <c r="O24" i="21"/>
  <c r="O33" i="22"/>
  <c r="O41" i="22"/>
  <c r="O36" i="22"/>
  <c r="O24" i="22"/>
  <c r="O20" i="22"/>
  <c r="O16" i="22"/>
  <c r="O12" i="22"/>
  <c r="O10" i="22"/>
  <c r="O38" i="22"/>
  <c r="U32" i="22"/>
  <c r="U48" i="22"/>
  <c r="U21" i="22"/>
  <c r="U37" i="22"/>
  <c r="U11" i="22"/>
  <c r="U26" i="22"/>
  <c r="U42" i="22"/>
  <c r="U27" i="22"/>
  <c r="U43" i="22"/>
  <c r="Q43" i="21"/>
  <c r="Q35" i="21"/>
  <c r="Q27" i="21"/>
  <c r="Q19" i="21"/>
  <c r="Q11" i="21"/>
  <c r="Q44" i="21"/>
  <c r="Q34" i="21"/>
  <c r="Q26" i="21"/>
  <c r="Q18" i="21"/>
  <c r="Q10" i="21"/>
  <c r="Q49" i="21"/>
  <c r="U20" i="22"/>
  <c r="U36" i="22"/>
  <c r="U10" i="22"/>
  <c r="U25" i="22"/>
  <c r="U41" i="22"/>
  <c r="U14" i="22"/>
  <c r="U30" i="22"/>
  <c r="U46" i="22"/>
  <c r="U15" i="22"/>
  <c r="U31" i="22"/>
  <c r="U47" i="22"/>
  <c r="O16" i="21"/>
  <c r="O12" i="21"/>
  <c r="U16" i="22"/>
  <c r="O48" i="22"/>
  <c r="O44" i="22"/>
  <c r="O40" i="22"/>
  <c r="O35" i="22"/>
  <c r="O31" i="22"/>
  <c r="O27" i="22"/>
  <c r="O11" i="22"/>
  <c r="O7" i="21"/>
  <c r="O46" i="21"/>
  <c r="O42" i="21"/>
  <c r="O29" i="21"/>
  <c r="O13" i="21"/>
  <c r="Q13" i="22"/>
  <c r="Q41" i="21"/>
  <c r="Q33" i="21"/>
  <c r="Q25" i="21"/>
  <c r="Q17" i="21"/>
  <c r="Q9" i="21"/>
  <c r="Q42" i="21"/>
  <c r="Q32" i="21"/>
  <c r="Q24" i="21"/>
  <c r="Q16" i="21"/>
  <c r="Q8" i="21"/>
  <c r="U24" i="22"/>
  <c r="U40" i="22"/>
  <c r="U13" i="22"/>
  <c r="U29" i="22"/>
  <c r="U45" i="22"/>
  <c r="U18" i="22"/>
  <c r="U34" i="22"/>
  <c r="U8" i="22"/>
  <c r="U19" i="22"/>
  <c r="U35" i="22"/>
  <c r="U9" i="22"/>
  <c r="Q42" i="22"/>
  <c r="Q41" i="22"/>
  <c r="O47" i="22"/>
  <c r="O43" i="22"/>
  <c r="O39" i="22"/>
  <c r="O34" i="22"/>
  <c r="O30" i="22"/>
  <c r="O26" i="22"/>
  <c r="O22" i="22"/>
  <c r="O18" i="22"/>
  <c r="O14" i="22"/>
  <c r="O34" i="21"/>
  <c r="Q37" i="21" l="1"/>
  <c r="U22" i="22"/>
  <c r="O7" i="22"/>
  <c r="O37" i="22"/>
  <c r="O27" i="21"/>
  <c r="Q28" i="22"/>
  <c r="O25" i="22"/>
  <c r="Q16" i="22"/>
  <c r="Q39" i="22"/>
  <c r="Q46" i="22"/>
  <c r="Q20" i="22"/>
  <c r="Q27" i="22"/>
  <c r="O49" i="22"/>
  <c r="O45" i="22"/>
  <c r="O32" i="22"/>
  <c r="O28" i="22"/>
  <c r="U38" i="22"/>
  <c r="M50" i="22"/>
  <c r="Q48" i="22"/>
  <c r="Q33" i="22"/>
  <c r="Q10" i="22"/>
  <c r="Q11" i="22"/>
  <c r="U7" i="22"/>
  <c r="Q19" i="22"/>
  <c r="O21" i="22"/>
  <c r="Q12" i="22"/>
  <c r="Q22" i="22"/>
  <c r="U28" i="22"/>
  <c r="U23" i="22"/>
  <c r="Q47" i="22"/>
  <c r="Q43" i="22"/>
  <c r="Q17" i="22"/>
  <c r="Q44" i="22"/>
  <c r="Q32" i="22"/>
  <c r="Q38" i="22"/>
  <c r="Q26" i="22"/>
  <c r="U44" i="22"/>
  <c r="U39" i="22"/>
  <c r="Q21" i="22"/>
  <c r="Q30" i="22"/>
  <c r="Q18" i="22"/>
  <c r="Q45" i="22"/>
  <c r="Q40" i="22"/>
  <c r="Q14" i="22"/>
  <c r="U17" i="22"/>
  <c r="O17" i="22"/>
  <c r="Q49" i="22"/>
  <c r="Q31" i="22"/>
  <c r="Q15" i="22"/>
  <c r="Q29" i="21"/>
  <c r="Q23" i="21"/>
  <c r="O48" i="21"/>
  <c r="O20" i="21"/>
  <c r="Q30" i="21"/>
  <c r="O23" i="21"/>
  <c r="Q28" i="21"/>
  <c r="Q20" i="21"/>
  <c r="O31" i="21"/>
  <c r="N50" i="21"/>
  <c r="O30" i="21"/>
  <c r="O26" i="21"/>
  <c r="O22" i="21"/>
  <c r="Q21" i="21"/>
  <c r="Q14" i="21"/>
  <c r="M50" i="21"/>
  <c r="Q13" i="21"/>
  <c r="Q12" i="21"/>
  <c r="O17" i="21"/>
  <c r="Q48" i="21"/>
  <c r="O21" i="21"/>
  <c r="Q45" i="21"/>
  <c r="Q46" i="21"/>
  <c r="O18" i="21"/>
  <c r="O28" i="21"/>
  <c r="Q39" i="21"/>
  <c r="Q36" i="21"/>
  <c r="Q7" i="21"/>
  <c r="O9" i="22"/>
  <c r="O50" i="22" s="1"/>
  <c r="Q9" i="22"/>
  <c r="Q36" i="22"/>
  <c r="Q24" i="22"/>
  <c r="Q35" i="22"/>
  <c r="Q7" i="22"/>
  <c r="Q8" i="22"/>
  <c r="Q25" i="22"/>
  <c r="Q34" i="22"/>
  <c r="Q37" i="22"/>
  <c r="Q23" i="22"/>
  <c r="Q47" i="21"/>
  <c r="Q31" i="21"/>
  <c r="Q15" i="21"/>
  <c r="Q40" i="21"/>
  <c r="Q22" i="21"/>
  <c r="U50" i="22" l="1"/>
  <c r="O50" i="21"/>
  <c r="Q50" i="22"/>
  <c r="Q50" i="21"/>
</calcChain>
</file>

<file path=xl/sharedStrings.xml><?xml version="1.0" encoding="utf-8"?>
<sst xmlns="http://schemas.openxmlformats.org/spreadsheetml/2006/main" count="385" uniqueCount="149">
  <si>
    <t>Municipio</t>
  </si>
  <si>
    <t>TOTAL:</t>
  </si>
  <si>
    <t xml:space="preserve">ABASOLO </t>
  </si>
  <si>
    <t>ALDAMA</t>
  </si>
  <si>
    <t>ALTAMIRA</t>
  </si>
  <si>
    <t>ANTIGUO MORELOS</t>
  </si>
  <si>
    <t>BURGOS</t>
  </si>
  <si>
    <t>BUSTAMANTE</t>
  </si>
  <si>
    <t>CAMARGO</t>
  </si>
  <si>
    <t>CASAS</t>
  </si>
  <si>
    <t>CD. MADERO</t>
  </si>
  <si>
    <t>CRUILLAS</t>
  </si>
  <si>
    <t>GOMEZ FARIAS</t>
  </si>
  <si>
    <t>GONZALEZ</t>
  </si>
  <si>
    <t>GUEMEZ</t>
  </si>
  <si>
    <t>GUERRERO</t>
  </si>
  <si>
    <t>GUSTAVO DIAZ ORDAZ</t>
  </si>
  <si>
    <t>HIDALGO</t>
  </si>
  <si>
    <t>JAUMAVE</t>
  </si>
  <si>
    <t>JIMENEZ</t>
  </si>
  <si>
    <t>LLERA</t>
  </si>
  <si>
    <t>MAINERO</t>
  </si>
  <si>
    <t>MANTE, EL</t>
  </si>
  <si>
    <t>MATAMOROS</t>
  </si>
  <si>
    <t>MENDEZ</t>
  </si>
  <si>
    <t>MIER</t>
  </si>
  <si>
    <t>MIGUEL ALEMAN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</si>
  <si>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</si>
  <si>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</si>
  <si>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</si>
  <si>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</si>
  <si>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</si>
  <si>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</si>
  <si>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</si>
  <si>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RIO BRAVO</t>
  </si>
  <si>
    <t>SAN CARLOS</t>
  </si>
  <si>
    <t>SAN FERNANDO</t>
  </si>
  <si>
    <t>SAN NICOLAS</t>
  </si>
  <si>
    <t>SOTO LA MARINA</t>
  </si>
  <si>
    <t>TAMPICO</t>
  </si>
  <si>
    <t>TULA</t>
  </si>
  <si>
    <t>VALLE HERMOSO</t>
  </si>
  <si>
    <t>VICTORIA</t>
  </si>
  <si>
    <t>VILLAGRAN</t>
  </si>
  <si>
    <t>XICOTENCATL</t>
  </si>
  <si>
    <t>ANUAL</t>
  </si>
  <si>
    <t>TENENCIA REZAGO</t>
  </si>
  <si>
    <t>TENENCIA LOCAL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</si>
  <si>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</si>
  <si>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</si>
  <si>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</si>
  <si>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</si>
  <si>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</si>
  <si>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</si>
  <si>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</si>
  <si>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</si>
  <si>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</si>
  <si>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</si>
  <si>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</si>
  <si>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</si>
  <si>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FACTOR</t>
  </si>
  <si>
    <t>2017</t>
  </si>
  <si>
    <t>TOTAL</t>
  </si>
  <si>
    <t>TENENCIA rezago</t>
  </si>
  <si>
    <t>MUNICIPIO</t>
  </si>
  <si>
    <t>Total</t>
  </si>
  <si>
    <t xml:space="preserve"> </t>
  </si>
  <si>
    <t>2020</t>
  </si>
  <si>
    <t xml:space="preserve">Version </t>
  </si>
  <si>
    <t xml:space="preserve">Version final </t>
  </si>
  <si>
    <t>Se derogó la TENENCIA</t>
  </si>
  <si>
    <t>SE DEROGÓ LA TENENCIA</t>
  </si>
  <si>
    <t xml:space="preserve">Anexo 2 </t>
  </si>
  <si>
    <t>(Pesos)</t>
  </si>
  <si>
    <t>FONDO ESTATAL DE PARTICIPACIONES A MUNICIPIOS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</si>
  <si>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</si>
  <si>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</si>
  <si>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</si>
  <si>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</si>
  <si>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</si>
  <si>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Porcentaje</t>
  </si>
  <si>
    <t>Monto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</si>
  <si>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</si>
  <si>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</si>
  <si>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</si>
  <si>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</si>
  <si>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</si>
  <si>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</si>
  <si>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</si>
  <si>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</si>
  <si>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</si>
  <si>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</si>
  <si>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</si>
  <si>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</si>
  <si>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</si>
  <si>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</si>
  <si>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</si>
  <si>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</si>
  <si>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</si>
  <si>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</si>
  <si>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</si>
  <si>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</si>
  <si>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</si>
  <si>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</si>
  <si>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</si>
  <si>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</si>
  <si>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</si>
  <si>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</si>
  <si>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</si>
  <si>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</si>
  <si>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</si>
  <si>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</si>
  <si>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</si>
  <si>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</si>
  <si>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</si>
  <si>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</si>
  <si>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</si>
  <si>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</si>
  <si>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</si>
  <si>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</si>
  <si>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</si>
  <si>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</si>
  <si>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</si>
  <si>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</si>
  <si>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</si>
  <si>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Nota: Las cifras parciales pueden no coincidir con el total debido al redondeo.</t>
  </si>
  <si>
    <t xml:space="preserve">  </t>
  </si>
  <si>
    <t>Porcentaje (30%)</t>
  </si>
  <si>
    <t>Anexo 3</t>
  </si>
  <si>
    <t xml:space="preserve">PORCENTAJES Y MONTOS ESTIMADOS DE PARTICIPACIONES FEDERALES CORRESPONDIENTES A LOS MUNICIPIOS PARA EL EJERCICIO FISCAL </t>
  </si>
  <si>
    <t>FONDO DE FISCALIZACIÓN Y RECAUDACIÓN</t>
  </si>
  <si>
    <t>FONDO DE EXTRACCIÓN DE HIDROCARBUROS</t>
  </si>
  <si>
    <t>INCENTIVOS A LA VENTA FINAL DE GASOLINAS Y DIESEL</t>
  </si>
  <si>
    <t>Porcentaje (40%)</t>
  </si>
  <si>
    <t>Porcentaje (60%)</t>
  </si>
  <si>
    <t>VARIABLES PARA EL CÁLCULO Y DETERMINACIÓN DE LOS COEFICIENTES DE DISTRIBUCIÓN DE PARTICIPACIONES A MUNICIPIOS</t>
  </si>
  <si>
    <t>CENSO</t>
  </si>
  <si>
    <t>IMPUESTO PREDIAL</t>
  </si>
  <si>
    <t>DERECHOS DE AGUA</t>
  </si>
  <si>
    <t>POBLACIÓN  2020</t>
  </si>
  <si>
    <t>Impuesto</t>
  </si>
  <si>
    <t>Accesorios</t>
  </si>
  <si>
    <t>Mante, El</t>
  </si>
  <si>
    <t>PORCENTAJES Y MONTOS ESTIMADOS DE PARTICIPACIONES FEDERALES CORRESPONDIENTES A LOS MUNICIPIOS PARA EL EJERCICIO FISCAL 2023</t>
  </si>
  <si>
    <t>(CIFRAS DE IMPUESTO PREDIAL, DERECHOS DE AGUA Y DERECHOS POR SERVICIOS PARA EL CONTROL VEHICULAR EN PESOS)</t>
  </si>
  <si>
    <t>SERVICIOS PARA EL CONTROL VEHICULAR</t>
  </si>
  <si>
    <r>
      <t xml:space="preserve">Porcentaje </t>
    </r>
    <r>
      <rPr>
        <b/>
        <sz val="6"/>
        <color theme="0"/>
        <rFont val="Arial"/>
        <family val="2"/>
      </rPr>
      <t>(70%)</t>
    </r>
  </si>
  <si>
    <t>Anexo 5</t>
  </si>
  <si>
    <t>Distribución a Municipios que tienen suscrito el Convenio de Coordinación Administrativa en Materia de cobro del Impuesto Sobre la Propiedad Urbana, Suburbana y rústica del Objeto.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</si>
</sst>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0.000000"/>
    <numFmt numFmtId="166" formatCode="#,##0.000000"/>
    <numFmt numFmtId="167" formatCode="_(* #,##0.00_);_(* \(#,##0.00\);_(* &quot;-&quot;??_);_(@_)"/>
    <numFmt numFmtId="168" formatCode="#,##0.0;[Red]\-#,##0.0"/>
    <numFmt numFmtId="169" formatCode="_-* #,##0_-;\-* #,##0_-;_-* &quot;-&quot;??_-;_-@_-"/>
    <numFmt numFmtId="170" formatCode="General_)"/>
    <numFmt numFmtId="171" formatCode="*-;*-;*-;*-"/>
    <numFmt numFmtId="172" formatCode="_(* #,##0_);_(* \(#,##0\);_(* &quot;-&quot;_);_(@_)"/>
    <numFmt numFmtId="173" formatCode="_-* #,##0.00\ _€_-;\-* #,##0.00\ _€_-;_-* &quot;-&quot;??\ _€_-;_-@_-"/>
    <numFmt numFmtId="174" formatCode="0.0%"/>
    <numFmt numFmtId="175" formatCode="_(&quot;$&quot;* #,##0.00_);_(&quot;$&quot;* \(#,##0.00\);_(&quot;$&quot;* &quot;-&quot;??_);_(@_)"/>
    <numFmt numFmtId="176" formatCode="_-* #,##0.000000_-;\-* #,##0.000000_-;_-* &quot;-&quot;??_-;_-@_-"/>
    <numFmt numFmtId="177" formatCode="#,##0_ ;\-#,##0\ 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0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ourier"/>
      <family val="3"/>
    </font>
    <font>
      <sz val="11"/>
      <color theme="1"/>
      <name val="Soberana Sans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Times New Roman"/>
      <family val="1"/>
    </font>
    <font>
      <b/>
      <sz val="7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6"/>
      <color theme="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2700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64" fontId="9" fillId="0" borderId="0" applyFont="0" applyFill="0" applyBorder="0" applyAlignment="0" applyProtection="0"/>
    <xf numFmtId="0" fontId="18" fillId="3" borderId="0" applyNumberFormat="0" applyBorder="0" applyAlignment="0" applyProtection="0"/>
    <xf numFmtId="0" fontId="19" fillId="22" borderId="0" applyNumberFormat="0" applyBorder="0" applyAlignment="0" applyProtection="0"/>
    <xf numFmtId="0" fontId="20" fillId="23" borderId="4" applyNumberFormat="0" applyFont="0" applyAlignment="0" applyProtection="0"/>
    <xf numFmtId="0" fontId="21" fillId="16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16" fillId="0" borderId="8" applyNumberFormat="0" applyFill="0" applyAlignment="0" applyProtection="0"/>
    <xf numFmtId="0" fontId="27" fillId="0" borderId="9" applyNumberFormat="0" applyFill="0" applyAlignment="0" applyProtection="0"/>
    <xf numFmtId="43" fontId="32" fillId="0" borderId="0" applyFont="0" applyFill="0" applyBorder="0" applyAlignment="0" applyProtection="0"/>
    <xf numFmtId="0" fontId="9" fillId="0" borderId="0"/>
    <xf numFmtId="0" fontId="34" fillId="0" borderId="0"/>
    <xf numFmtId="0" fontId="8" fillId="0" borderId="0"/>
    <xf numFmtId="0" fontId="36" fillId="28" borderId="0" applyNumberFormat="0" applyBorder="0" applyAlignment="0" applyProtection="0"/>
    <xf numFmtId="0" fontId="12" fillId="4" borderId="0" applyNumberFormat="0" applyBorder="0" applyAlignment="0" applyProtection="0"/>
    <xf numFmtId="167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170" fontId="37" fillId="0" borderId="0"/>
    <xf numFmtId="170" fontId="9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18" fillId="3" borderId="0" applyNumberFormat="0" applyBorder="0" applyAlignment="0" applyProtection="0"/>
    <xf numFmtId="171" fontId="37" fillId="0" borderId="0" applyFont="0" applyFill="0" applyBorder="0" applyAlignment="0" applyProtection="0"/>
    <xf numFmtId="172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3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5" fontId="9" fillId="0" borderId="0" applyFont="0" applyFill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38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164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17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23" borderId="4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16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16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0" fillId="0" borderId="0"/>
    <xf numFmtId="43" fontId="4" fillId="0" borderId="0" applyFont="0" applyFill="0" applyBorder="0" applyAlignment="0" applyProtection="0"/>
    <xf numFmtId="0" fontId="9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85">
    <xf numFmtId="0" fontId="0" fillId="0" borderId="0" xfId="0"/>
    <xf numFmtId="0" fontId="29" fillId="24" borderId="10" xfId="0" applyFont="1" applyFill="1" applyBorder="1" applyAlignment="1">
      <alignment horizontal="center"/>
    </xf>
    <xf numFmtId="4" fontId="29" fillId="24" borderId="10" xfId="0" applyNumberFormat="1" applyFont="1" applyFill="1" applyBorder="1" applyAlignment="1">
      <alignment horizontal="center"/>
    </xf>
    <xf numFmtId="0" fontId="20" fillId="0" borderId="0" xfId="0" applyFont="1"/>
    <xf numFmtId="0" fontId="28" fillId="0" borderId="0" xfId="0" applyFont="1"/>
    <xf numFmtId="0" fontId="29" fillId="24" borderId="11" xfId="0" applyFont="1" applyFill="1" applyBorder="1" applyAlignment="1">
      <alignment horizontal="center"/>
    </xf>
    <xf numFmtId="4" fontId="29" fillId="24" borderId="11" xfId="0" applyNumberFormat="1" applyFont="1" applyFill="1" applyBorder="1" applyAlignment="1">
      <alignment horizontal="center"/>
    </xf>
    <xf numFmtId="0" fontId="20" fillId="0" borderId="0" xfId="0" applyFont="1" applyAlignment="1">
      <alignment vertical="center"/>
    </xf>
    <xf numFmtId="0" fontId="28" fillId="24" borderId="12" xfId="0" applyFont="1" applyFill="1" applyBorder="1" applyAlignment="1">
      <alignment horizontal="center"/>
    </xf>
    <xf numFmtId="0" fontId="31" fillId="0" borderId="0" xfId="0" applyFont="1"/>
    <xf numFmtId="0" fontId="31" fillId="0" borderId="13" xfId="0" applyFont="1" applyBorder="1" applyAlignment="1">
      <alignment horizontal="left"/>
    </xf>
    <xf numFmtId="4" fontId="31" fillId="0" borderId="14" xfId="0" applyNumberFormat="1" applyFont="1" applyBorder="1"/>
    <xf numFmtId="4" fontId="31" fillId="0" borderId="0" xfId="0" applyNumberFormat="1" applyFont="1"/>
    <xf numFmtId="0" fontId="30" fillId="26" borderId="15" xfId="0" applyFont="1" applyFill="1" applyBorder="1" applyAlignment="1">
      <alignment vertical="center"/>
    </xf>
    <xf numFmtId="4" fontId="30" fillId="26" borderId="16" xfId="0" applyNumberFormat="1" applyFont="1" applyFill="1" applyBorder="1" applyAlignment="1">
      <alignment vertical="center"/>
    </xf>
    <xf numFmtId="0" fontId="31" fillId="0" borderId="17" xfId="0" applyFont="1" applyBorder="1" applyAlignment="1">
      <alignment horizontal="left"/>
    </xf>
    <xf numFmtId="0" fontId="31" fillId="25" borderId="17" xfId="0" applyFont="1" applyFill="1" applyBorder="1" applyAlignment="1">
      <alignment horizontal="left"/>
    </xf>
    <xf numFmtId="4" fontId="31" fillId="25" borderId="0" xfId="0" applyNumberFormat="1" applyFont="1" applyFill="1"/>
    <xf numFmtId="0" fontId="31" fillId="25" borderId="0" xfId="0" applyFont="1" applyFill="1"/>
    <xf numFmtId="4" fontId="29" fillId="24" borderId="12" xfId="0" quotePrefix="1" applyNumberFormat="1" applyFont="1" applyFill="1" applyBorder="1" applyAlignment="1">
      <alignment horizontal="center"/>
    </xf>
    <xf numFmtId="0" fontId="31" fillId="27" borderId="14" xfId="0" applyFont="1" applyFill="1" applyBorder="1"/>
    <xf numFmtId="43" fontId="33" fillId="27" borderId="21" xfId="43" applyFont="1" applyFill="1" applyBorder="1" applyAlignment="1">
      <alignment horizontal="center" vertical="center" wrapText="1"/>
    </xf>
    <xf numFmtId="4" fontId="30" fillId="27" borderId="14" xfId="0" applyNumberFormat="1" applyFont="1" applyFill="1" applyBorder="1"/>
    <xf numFmtId="165" fontId="31" fillId="0" borderId="0" xfId="0" applyNumberFormat="1" applyFont="1"/>
    <xf numFmtId="165" fontId="31" fillId="0" borderId="22" xfId="0" applyNumberFormat="1" applyFont="1" applyBorder="1" applyAlignment="1">
      <alignment horizontal="right"/>
    </xf>
    <xf numFmtId="165" fontId="31" fillId="0" borderId="18" xfId="0" applyNumberFormat="1" applyFont="1" applyBorder="1" applyAlignment="1">
      <alignment horizontal="right"/>
    </xf>
    <xf numFmtId="165" fontId="31" fillId="25" borderId="18" xfId="0" applyNumberFormat="1" applyFont="1" applyFill="1" applyBorder="1" applyAlignment="1">
      <alignment horizontal="right"/>
    </xf>
    <xf numFmtId="165" fontId="30" fillId="26" borderId="16" xfId="0" applyNumberFormat="1" applyFont="1" applyFill="1" applyBorder="1" applyAlignment="1">
      <alignment vertical="center"/>
    </xf>
    <xf numFmtId="4" fontId="31" fillId="0" borderId="22" xfId="0" applyNumberFormat="1" applyFont="1" applyBorder="1" applyAlignment="1">
      <alignment horizontal="right"/>
    </xf>
    <xf numFmtId="4" fontId="30" fillId="26" borderId="16" xfId="0" applyNumberFormat="1" applyFont="1" applyFill="1" applyBorder="1" applyAlignment="1">
      <alignment horizontal="right" vertical="center"/>
    </xf>
    <xf numFmtId="166" fontId="31" fillId="0" borderId="0" xfId="0" applyNumberFormat="1" applyFont="1"/>
    <xf numFmtId="0" fontId="30" fillId="29" borderId="0" xfId="0" applyFont="1" applyFill="1" applyAlignment="1">
      <alignment horizontal="center"/>
    </xf>
    <xf numFmtId="0" fontId="39" fillId="0" borderId="0" xfId="0" applyFont="1"/>
    <xf numFmtId="0" fontId="42" fillId="0" borderId="0" xfId="2697" applyFont="1" applyAlignment="1">
      <alignment vertical="center"/>
    </xf>
    <xf numFmtId="0" fontId="42" fillId="0" borderId="0" xfId="2697" applyFont="1"/>
    <xf numFmtId="0" fontId="1" fillId="0" borderId="0" xfId="2697"/>
    <xf numFmtId="0" fontId="44" fillId="30" borderId="31" xfId="2697" applyFont="1" applyFill="1" applyBorder="1" applyAlignment="1">
      <alignment horizontal="center" vertical="center"/>
    </xf>
    <xf numFmtId="0" fontId="46" fillId="30" borderId="10" xfId="2697" applyFont="1" applyFill="1" applyBorder="1" applyAlignment="1">
      <alignment horizontal="center" vertical="center" wrapText="1"/>
    </xf>
    <xf numFmtId="0" fontId="46" fillId="30" borderId="33" xfId="2697" applyFont="1" applyFill="1" applyBorder="1" applyAlignment="1">
      <alignment horizontal="center" vertical="center" wrapText="1"/>
    </xf>
    <xf numFmtId="0" fontId="46" fillId="30" borderId="39" xfId="2697" applyFont="1" applyFill="1" applyBorder="1" applyAlignment="1">
      <alignment horizontal="center" vertical="center" wrapText="1"/>
    </xf>
    <xf numFmtId="0" fontId="47" fillId="0" borderId="14" xfId="2697" applyFont="1" applyBorder="1" applyAlignment="1">
      <alignment vertical="center"/>
    </xf>
    <xf numFmtId="165" fontId="42" fillId="0" borderId="14" xfId="2697" applyNumberFormat="1" applyFont="1" applyBorder="1" applyAlignment="1">
      <alignment horizontal="right" vertical="center"/>
    </xf>
    <xf numFmtId="4" fontId="42" fillId="0" borderId="14" xfId="2697" applyNumberFormat="1" applyFont="1" applyBorder="1" applyAlignment="1">
      <alignment horizontal="right" vertical="center"/>
    </xf>
    <xf numFmtId="4" fontId="42" fillId="0" borderId="14" xfId="118" applyNumberFormat="1" applyFont="1" applyBorder="1" applyAlignment="1">
      <alignment horizontal="right" vertical="center"/>
    </xf>
    <xf numFmtId="0" fontId="48" fillId="30" borderId="12" xfId="2697" applyFont="1" applyFill="1" applyBorder="1" applyAlignment="1">
      <alignment vertical="center"/>
    </xf>
    <xf numFmtId="165" fontId="48" fillId="30" borderId="35" xfId="2697" applyNumberFormat="1" applyFont="1" applyFill="1" applyBorder="1" applyAlignment="1">
      <alignment horizontal="right" vertical="center"/>
    </xf>
    <xf numFmtId="4" fontId="44" fillId="30" borderId="35" xfId="2697" applyNumberFormat="1" applyFont="1" applyFill="1" applyBorder="1" applyAlignment="1">
      <alignment horizontal="right" vertical="center"/>
    </xf>
    <xf numFmtId="3" fontId="42" fillId="0" borderId="0" xfId="2697" applyNumberFormat="1" applyFont="1"/>
    <xf numFmtId="0" fontId="45" fillId="30" borderId="14" xfId="2697" applyFont="1" applyFill="1" applyBorder="1" applyAlignment="1">
      <alignment horizontal="center" vertical="center" wrapText="1"/>
    </xf>
    <xf numFmtId="0" fontId="45" fillId="30" borderId="14" xfId="2697" applyFont="1" applyFill="1" applyBorder="1" applyAlignment="1">
      <alignment horizontal="center" vertical="center"/>
    </xf>
    <xf numFmtId="0" fontId="48" fillId="30" borderId="14" xfId="2697" applyFont="1" applyFill="1" applyBorder="1" applyAlignment="1">
      <alignment vertical="center"/>
    </xf>
    <xf numFmtId="165" fontId="48" fillId="30" borderId="14" xfId="2697" applyNumberFormat="1" applyFont="1" applyFill="1" applyBorder="1" applyAlignment="1">
      <alignment horizontal="right" vertical="center"/>
    </xf>
    <xf numFmtId="4" fontId="44" fillId="30" borderId="14" xfId="2697" applyNumberFormat="1" applyFont="1" applyFill="1" applyBorder="1" applyAlignment="1">
      <alignment horizontal="right" vertical="center"/>
    </xf>
    <xf numFmtId="0" fontId="48" fillId="0" borderId="0" xfId="2697" applyFont="1" applyAlignment="1">
      <alignment vertical="center"/>
    </xf>
    <xf numFmtId="0" fontId="49" fillId="0" borderId="0" xfId="2698" applyFont="1" applyAlignment="1">
      <alignment vertical="center"/>
    </xf>
    <xf numFmtId="0" fontId="50" fillId="0" borderId="0" xfId="2698" applyFont="1" applyAlignment="1">
      <alignment vertical="center"/>
    </xf>
    <xf numFmtId="0" fontId="41" fillId="0" borderId="0" xfId="2698" applyFont="1" applyAlignment="1">
      <alignment vertical="center" wrapText="1"/>
    </xf>
    <xf numFmtId="0" fontId="50" fillId="0" borderId="0" xfId="2698" applyFont="1"/>
    <xf numFmtId="0" fontId="1" fillId="0" borderId="0" xfId="2698"/>
    <xf numFmtId="0" fontId="45" fillId="0" borderId="0" xfId="2698" applyFont="1" applyAlignment="1">
      <alignment vertical="center" wrapText="1"/>
    </xf>
    <xf numFmtId="0" fontId="52" fillId="0" borderId="0" xfId="2698" applyFont="1" applyAlignment="1">
      <alignment horizontal="center" vertical="center" wrapText="1"/>
    </xf>
    <xf numFmtId="0" fontId="45" fillId="30" borderId="27" xfId="2698" applyFont="1" applyFill="1" applyBorder="1" applyAlignment="1">
      <alignment horizontal="center" vertical="center" wrapText="1"/>
    </xf>
    <xf numFmtId="0" fontId="46" fillId="30" borderId="35" xfId="2698" applyFont="1" applyFill="1" applyBorder="1" applyAlignment="1">
      <alignment horizontal="center" vertical="center" wrapText="1"/>
    </xf>
    <xf numFmtId="0" fontId="45" fillId="30" borderId="35" xfId="2698" applyFont="1" applyFill="1" applyBorder="1" applyAlignment="1">
      <alignment horizontal="center" vertical="center" wrapText="1"/>
    </xf>
    <xf numFmtId="0" fontId="46" fillId="30" borderId="12" xfId="2698" applyFont="1" applyFill="1" applyBorder="1" applyAlignment="1">
      <alignment horizontal="center" vertical="center" wrapText="1"/>
    </xf>
    <xf numFmtId="0" fontId="46" fillId="30" borderId="27" xfId="2698" applyFont="1" applyFill="1" applyBorder="1" applyAlignment="1">
      <alignment horizontal="center" vertical="center" wrapText="1"/>
    </xf>
    <xf numFmtId="0" fontId="45" fillId="30" borderId="23" xfId="2698" applyFont="1" applyFill="1" applyBorder="1" applyAlignment="1">
      <alignment horizontal="center" vertical="center" wrapText="1"/>
    </xf>
    <xf numFmtId="165" fontId="42" fillId="0" borderId="35" xfId="2698" applyNumberFormat="1" applyFont="1" applyBorder="1" applyAlignment="1">
      <alignment horizontal="right" vertical="center"/>
    </xf>
    <xf numFmtId="4" fontId="42" fillId="0" borderId="35" xfId="2698" applyNumberFormat="1" applyFont="1" applyBorder="1" applyAlignment="1">
      <alignment horizontal="right" vertical="center"/>
    </xf>
    <xf numFmtId="0" fontId="53" fillId="0" borderId="0" xfId="2698" applyFont="1"/>
    <xf numFmtId="176" fontId="42" fillId="0" borderId="12" xfId="2699" applyNumberFormat="1" applyFont="1" applyBorder="1" applyAlignment="1">
      <alignment horizontal="right" vertical="center"/>
    </xf>
    <xf numFmtId="4" fontId="47" fillId="0" borderId="23" xfId="2698" applyNumberFormat="1" applyFont="1" applyBorder="1" applyAlignment="1">
      <alignment horizontal="right" vertical="center"/>
    </xf>
    <xf numFmtId="176" fontId="47" fillId="0" borderId="27" xfId="2699" applyNumberFormat="1" applyFont="1" applyBorder="1" applyAlignment="1">
      <alignment horizontal="right" vertical="center"/>
    </xf>
    <xf numFmtId="4" fontId="47" fillId="0" borderId="27" xfId="2698" applyNumberFormat="1" applyFont="1" applyBorder="1" applyAlignment="1">
      <alignment horizontal="right" vertical="center"/>
    </xf>
    <xf numFmtId="4" fontId="47" fillId="0" borderId="12" xfId="2698" applyNumberFormat="1" applyFont="1" applyBorder="1" applyAlignment="1">
      <alignment horizontal="right" vertical="center"/>
    </xf>
    <xf numFmtId="176" fontId="53" fillId="0" borderId="12" xfId="2699" applyNumberFormat="1" applyFont="1" applyBorder="1" applyAlignment="1">
      <alignment vertical="center"/>
    </xf>
    <xf numFmtId="176" fontId="47" fillId="0" borderId="12" xfId="2699" applyNumberFormat="1" applyFont="1" applyBorder="1" applyAlignment="1">
      <alignment horizontal="right" vertical="center"/>
    </xf>
    <xf numFmtId="165" fontId="42" fillId="0" borderId="34" xfId="2698" applyNumberFormat="1" applyFont="1" applyBorder="1" applyAlignment="1">
      <alignment horizontal="right" vertical="center"/>
    </xf>
    <xf numFmtId="4" fontId="42" fillId="0" borderId="34" xfId="2698" applyNumberFormat="1" applyFont="1" applyBorder="1" applyAlignment="1">
      <alignment horizontal="right" vertical="center"/>
    </xf>
    <xf numFmtId="176" fontId="47" fillId="0" borderId="11" xfId="2699" applyNumberFormat="1" applyFont="1" applyBorder="1" applyAlignment="1">
      <alignment horizontal="right" vertical="center"/>
    </xf>
    <xf numFmtId="176" fontId="48" fillId="30" borderId="26" xfId="2699" applyNumberFormat="1" applyFont="1" applyFill="1" applyBorder="1" applyAlignment="1">
      <alignment horizontal="right" vertical="center"/>
    </xf>
    <xf numFmtId="4" fontId="48" fillId="30" borderId="26" xfId="2698" applyNumberFormat="1" applyFont="1" applyFill="1" applyBorder="1" applyAlignment="1">
      <alignment horizontal="right" vertical="center"/>
    </xf>
    <xf numFmtId="176" fontId="48" fillId="30" borderId="23" xfId="2699" applyNumberFormat="1" applyFont="1" applyFill="1" applyBorder="1" applyAlignment="1">
      <alignment horizontal="right" vertical="center"/>
    </xf>
    <xf numFmtId="0" fontId="54" fillId="0" borderId="0" xfId="2698" applyFont="1" applyAlignment="1">
      <alignment vertical="center" wrapText="1"/>
    </xf>
    <xf numFmtId="0" fontId="50" fillId="0" borderId="39" xfId="2698" applyFont="1" applyBorder="1"/>
    <xf numFmtId="3" fontId="1" fillId="0" borderId="0" xfId="2698" applyNumberFormat="1"/>
    <xf numFmtId="0" fontId="48" fillId="31" borderId="33" xfId="290" applyFont="1" applyFill="1" applyBorder="1" applyAlignment="1">
      <alignment horizontal="center" vertical="center" wrapText="1"/>
    </xf>
    <xf numFmtId="0" fontId="48" fillId="31" borderId="10" xfId="290" applyFont="1" applyFill="1" applyBorder="1" applyAlignment="1">
      <alignment horizontal="center" vertical="center" wrapText="1"/>
    </xf>
    <xf numFmtId="0" fontId="48" fillId="31" borderId="34" xfId="290" applyFont="1" applyFill="1" applyBorder="1" applyAlignment="1">
      <alignment horizontal="center" vertical="center" wrapText="1"/>
    </xf>
    <xf numFmtId="0" fontId="47" fillId="0" borderId="43" xfId="290" applyFont="1" applyBorder="1" applyAlignment="1">
      <alignment vertical="center"/>
    </xf>
    <xf numFmtId="3" fontId="47" fillId="0" borderId="28" xfId="290" applyNumberFormat="1" applyFont="1" applyBorder="1" applyAlignment="1">
      <alignment horizontal="right" vertical="center"/>
    </xf>
    <xf numFmtId="3" fontId="28" fillId="0" borderId="28" xfId="290" applyNumberFormat="1" applyFont="1" applyBorder="1" applyAlignment="1">
      <alignment horizontal="right" vertical="center"/>
    </xf>
    <xf numFmtId="3" fontId="28" fillId="0" borderId="14" xfId="290" applyNumberFormat="1" applyFont="1" applyBorder="1" applyAlignment="1">
      <alignment horizontal="right" vertical="center"/>
    </xf>
    <xf numFmtId="169" fontId="47" fillId="0" borderId="28" xfId="118" applyNumberFormat="1" applyFont="1" applyBorder="1" applyAlignment="1">
      <alignment horizontal="right" vertical="center"/>
    </xf>
    <xf numFmtId="169" fontId="47" fillId="0" borderId="29" xfId="118" applyNumberFormat="1" applyFont="1" applyBorder="1" applyAlignment="1">
      <alignment horizontal="right" vertical="center"/>
    </xf>
    <xf numFmtId="0" fontId="47" fillId="0" borderId="17" xfId="290" applyFont="1" applyBorder="1" applyAlignment="1">
      <alignment vertical="center"/>
    </xf>
    <xf numFmtId="3" fontId="47" fillId="0" borderId="14" xfId="290" applyNumberFormat="1" applyFont="1" applyBorder="1" applyAlignment="1">
      <alignment horizontal="right" vertical="center"/>
    </xf>
    <xf numFmtId="169" fontId="47" fillId="0" borderId="14" xfId="118" applyNumberFormat="1" applyFont="1" applyBorder="1" applyAlignment="1">
      <alignment horizontal="right" vertical="center"/>
    </xf>
    <xf numFmtId="169" fontId="47" fillId="0" borderId="30" xfId="118" applyNumberFormat="1" applyFont="1" applyBorder="1" applyAlignment="1">
      <alignment horizontal="right" vertical="center"/>
    </xf>
    <xf numFmtId="177" fontId="47" fillId="0" borderId="14" xfId="118" applyNumberFormat="1" applyFont="1" applyBorder="1" applyAlignment="1">
      <alignment horizontal="right" vertical="center"/>
    </xf>
    <xf numFmtId="177" fontId="47" fillId="0" borderId="30" xfId="118" applyNumberFormat="1" applyFont="1" applyBorder="1" applyAlignment="1">
      <alignment horizontal="right" vertical="center"/>
    </xf>
    <xf numFmtId="0" fontId="47" fillId="0" borderId="17" xfId="290" applyFont="1" applyBorder="1" applyAlignment="1">
      <alignment vertical="center" wrapText="1"/>
    </xf>
    <xf numFmtId="3" fontId="47" fillId="0" borderId="14" xfId="290" applyNumberFormat="1" applyFont="1" applyBorder="1" applyAlignment="1">
      <alignment horizontal="right" vertical="center" wrapText="1"/>
    </xf>
    <xf numFmtId="3" fontId="28" fillId="0" borderId="14" xfId="290" applyNumberFormat="1" applyFont="1" applyBorder="1" applyAlignment="1">
      <alignment horizontal="right" vertical="center" wrapText="1"/>
    </xf>
    <xf numFmtId="169" fontId="47" fillId="0" borderId="14" xfId="118" applyNumberFormat="1" applyFont="1" applyBorder="1" applyAlignment="1">
      <alignment horizontal="right" vertical="center" wrapText="1"/>
    </xf>
    <xf numFmtId="169" fontId="47" fillId="0" borderId="30" xfId="118" applyNumberFormat="1" applyFont="1" applyBorder="1" applyAlignment="1">
      <alignment horizontal="right" vertical="center" wrapText="1"/>
    </xf>
    <xf numFmtId="0" fontId="47" fillId="0" borderId="44" xfId="290" applyFont="1" applyBorder="1" applyAlignment="1">
      <alignment vertical="center"/>
    </xf>
    <xf numFmtId="3" fontId="47" fillId="0" borderId="20" xfId="290" applyNumberFormat="1" applyFont="1" applyBorder="1" applyAlignment="1">
      <alignment horizontal="right" vertical="center"/>
    </xf>
    <xf numFmtId="3" fontId="28" fillId="0" borderId="20" xfId="290" applyNumberFormat="1" applyFont="1" applyBorder="1" applyAlignment="1">
      <alignment horizontal="right" vertical="center"/>
    </xf>
    <xf numFmtId="3" fontId="28" fillId="0" borderId="19" xfId="290" applyNumberFormat="1" applyFont="1" applyBorder="1" applyAlignment="1">
      <alignment horizontal="right" vertical="center"/>
    </xf>
    <xf numFmtId="169" fontId="47" fillId="0" borderId="20" xfId="118" applyNumberFormat="1" applyFont="1" applyBorder="1" applyAlignment="1">
      <alignment horizontal="right" vertical="center"/>
    </xf>
    <xf numFmtId="169" fontId="47" fillId="0" borderId="45" xfId="118" applyNumberFormat="1" applyFont="1" applyBorder="1" applyAlignment="1">
      <alignment horizontal="right" vertical="center"/>
    </xf>
    <xf numFmtId="0" fontId="48" fillId="30" borderId="12" xfId="290" applyFont="1" applyFill="1" applyBorder="1" applyAlignment="1">
      <alignment horizontal="center" vertical="center"/>
    </xf>
    <xf numFmtId="3" fontId="48" fillId="31" borderId="40" xfId="290" applyNumberFormat="1" applyFont="1" applyFill="1" applyBorder="1" applyAlignment="1">
      <alignment horizontal="right" vertical="center"/>
    </xf>
    <xf numFmtId="3" fontId="48" fillId="31" borderId="12" xfId="290" applyNumberFormat="1" applyFont="1" applyFill="1" applyBorder="1" applyAlignment="1">
      <alignment horizontal="right" vertical="center"/>
    </xf>
    <xf numFmtId="3" fontId="48" fillId="31" borderId="23" xfId="290" applyNumberFormat="1" applyFont="1" applyFill="1" applyBorder="1" applyAlignment="1">
      <alignment horizontal="right" vertical="center"/>
    </xf>
    <xf numFmtId="169" fontId="48" fillId="31" borderId="12" xfId="118" applyNumberFormat="1" applyFont="1" applyFill="1" applyBorder="1" applyAlignment="1">
      <alignment horizontal="right" vertical="center"/>
    </xf>
    <xf numFmtId="4" fontId="35" fillId="0" borderId="0" xfId="2697" applyNumberFormat="1" applyFont="1"/>
    <xf numFmtId="3" fontId="28" fillId="0" borderId="24" xfId="290" applyNumberFormat="1" applyFont="1" applyBorder="1" applyAlignment="1">
      <alignment horizontal="right" vertical="center"/>
    </xf>
    <xf numFmtId="0" fontId="48" fillId="31" borderId="23" xfId="290" applyFont="1" applyFill="1" applyBorder="1" applyAlignment="1">
      <alignment horizontal="center" vertical="center" wrapText="1"/>
    </xf>
    <xf numFmtId="0" fontId="48" fillId="0" borderId="39" xfId="2697" applyFont="1" applyBorder="1" applyAlignment="1">
      <alignment vertical="center"/>
    </xf>
    <xf numFmtId="0" fontId="43" fillId="0" borderId="0" xfId="2697" applyFont="1" applyAlignment="1">
      <alignment horizontal="right" vertical="center"/>
    </xf>
    <xf numFmtId="0" fontId="44" fillId="0" borderId="0" xfId="2697" applyFont="1" applyAlignment="1">
      <alignment horizontal="center" vertical="center"/>
    </xf>
    <xf numFmtId="0" fontId="44" fillId="0" borderId="0" xfId="2697" applyFont="1" applyAlignment="1">
      <alignment horizontal="center" vertical="center" wrapText="1"/>
    </xf>
    <xf numFmtId="0" fontId="42" fillId="0" borderId="0" xfId="2697" applyFont="1" applyAlignment="1">
      <alignment vertical="center"/>
    </xf>
    <xf numFmtId="0" fontId="42" fillId="0" borderId="0" xfId="2697" applyFont="1" applyAlignment="1">
      <alignment horizontal="center" vertical="center"/>
    </xf>
    <xf numFmtId="0" fontId="44" fillId="30" borderId="27" xfId="2697" applyFont="1" applyFill="1" applyBorder="1" applyAlignment="1">
      <alignment horizontal="center" vertical="center"/>
    </xf>
    <xf numFmtId="0" fontId="44" fillId="30" borderId="25" xfId="2697" applyFont="1" applyFill="1" applyBorder="1" applyAlignment="1">
      <alignment horizontal="center" vertical="center"/>
    </xf>
    <xf numFmtId="0" fontId="44" fillId="30" borderId="36" xfId="2697" applyFont="1" applyFill="1" applyBorder="1" applyAlignment="1">
      <alignment horizontal="center" vertical="center"/>
    </xf>
    <xf numFmtId="0" fontId="45" fillId="30" borderId="31" xfId="2697" applyFont="1" applyFill="1" applyBorder="1" applyAlignment="1">
      <alignment horizontal="center" vertical="center" wrapText="1"/>
    </xf>
    <xf numFmtId="0" fontId="45" fillId="30" borderId="37" xfId="2697" applyFont="1" applyFill="1" applyBorder="1" applyAlignment="1">
      <alignment horizontal="center" vertical="center" wrapText="1"/>
    </xf>
    <xf numFmtId="0" fontId="45" fillId="30" borderId="38" xfId="2697" applyFont="1" applyFill="1" applyBorder="1" applyAlignment="1">
      <alignment horizontal="center" vertical="center" wrapText="1"/>
    </xf>
    <xf numFmtId="0" fontId="45" fillId="30" borderId="39" xfId="2697" applyFont="1" applyFill="1" applyBorder="1" applyAlignment="1">
      <alignment horizontal="center" vertical="center" wrapText="1"/>
    </xf>
    <xf numFmtId="0" fontId="45" fillId="30" borderId="14" xfId="2697" applyFont="1" applyFill="1" applyBorder="1" applyAlignment="1">
      <alignment horizontal="center" vertical="center" wrapText="1"/>
    </xf>
    <xf numFmtId="0" fontId="44" fillId="0" borderId="0" xfId="2697" applyFont="1" applyAlignment="1">
      <alignment horizontal="left" vertical="center" wrapText="1"/>
    </xf>
    <xf numFmtId="0" fontId="51" fillId="0" borderId="0" xfId="2698" applyFont="1" applyAlignment="1">
      <alignment horizontal="center" vertical="center"/>
    </xf>
    <xf numFmtId="0" fontId="43" fillId="0" borderId="0" xfId="2698" applyFont="1" applyAlignment="1">
      <alignment horizontal="right" vertical="center"/>
    </xf>
    <xf numFmtId="0" fontId="45" fillId="0" borderId="0" xfId="2698" applyFont="1" applyAlignment="1">
      <alignment horizontal="center" vertical="center"/>
    </xf>
    <xf numFmtId="0" fontId="52" fillId="0" borderId="0" xfId="2698" applyFont="1" applyAlignment="1">
      <alignment horizontal="center" vertical="center"/>
    </xf>
    <xf numFmtId="0" fontId="50" fillId="0" borderId="40" xfId="2698" applyFont="1" applyBorder="1" applyAlignment="1">
      <alignment vertical="center"/>
    </xf>
    <xf numFmtId="0" fontId="45" fillId="30" borderId="27" xfId="2698" applyFont="1" applyFill="1" applyBorder="1" applyAlignment="1">
      <alignment horizontal="center" vertical="center" wrapText="1"/>
    </xf>
    <xf numFmtId="0" fontId="45" fillId="30" borderId="36" xfId="2698" applyFont="1" applyFill="1" applyBorder="1" applyAlignment="1">
      <alignment horizontal="center" vertical="center" wrapText="1"/>
    </xf>
    <xf numFmtId="0" fontId="45" fillId="30" borderId="25" xfId="2698" applyFont="1" applyFill="1" applyBorder="1" applyAlignment="1">
      <alignment horizontal="center" vertical="center" wrapText="1"/>
    </xf>
    <xf numFmtId="0" fontId="45" fillId="30" borderId="26" xfId="2698" applyFont="1" applyFill="1" applyBorder="1" applyAlignment="1">
      <alignment horizontal="center" vertical="center" wrapText="1"/>
    </xf>
    <xf numFmtId="0" fontId="50" fillId="0" borderId="41" xfId="2698" applyFont="1" applyBorder="1"/>
    <xf numFmtId="0" fontId="50" fillId="0" borderId="34" xfId="2698" applyFont="1" applyBorder="1"/>
    <xf numFmtId="0" fontId="45" fillId="30" borderId="10" xfId="2698" applyFont="1" applyFill="1" applyBorder="1" applyAlignment="1">
      <alignment horizontal="center" vertical="center" wrapText="1"/>
    </xf>
    <xf numFmtId="0" fontId="45" fillId="30" borderId="42" xfId="2698" applyFont="1" applyFill="1" applyBorder="1" applyAlignment="1">
      <alignment horizontal="center" vertical="center" wrapText="1"/>
    </xf>
    <xf numFmtId="0" fontId="45" fillId="30" borderId="27" xfId="2698" applyFont="1" applyFill="1" applyBorder="1" applyAlignment="1">
      <alignment horizontal="center" vertical="center"/>
    </xf>
    <xf numFmtId="0" fontId="45" fillId="30" borderId="25" xfId="2698" applyFont="1" applyFill="1" applyBorder="1" applyAlignment="1">
      <alignment horizontal="center" vertical="center"/>
    </xf>
    <xf numFmtId="0" fontId="45" fillId="30" borderId="36" xfId="2698" applyFont="1" applyFill="1" applyBorder="1" applyAlignment="1">
      <alignment horizontal="center" vertical="center"/>
    </xf>
    <xf numFmtId="0" fontId="46" fillId="30" borderId="27" xfId="2698" applyFont="1" applyFill="1" applyBorder="1" applyAlignment="1">
      <alignment horizontal="center" vertical="center" wrapText="1"/>
    </xf>
    <xf numFmtId="0" fontId="46" fillId="30" borderId="26" xfId="2698" applyFont="1" applyFill="1" applyBorder="1" applyAlignment="1">
      <alignment horizontal="center" vertical="center" wrapText="1"/>
    </xf>
    <xf numFmtId="0" fontId="50" fillId="0" borderId="32" xfId="2698" applyFont="1" applyBorder="1"/>
    <xf numFmtId="0" fontId="47" fillId="0" borderId="27" xfId="2698" applyFont="1" applyBorder="1" applyAlignment="1">
      <alignment vertical="center"/>
    </xf>
    <xf numFmtId="0" fontId="47" fillId="0" borderId="25" xfId="2698" applyFont="1" applyBorder="1" applyAlignment="1">
      <alignment vertical="center"/>
    </xf>
    <xf numFmtId="0" fontId="47" fillId="0" borderId="26" xfId="2698" applyFont="1" applyBorder="1" applyAlignment="1">
      <alignment vertical="center"/>
    </xf>
    <xf numFmtId="176" fontId="42" fillId="0" borderId="27" xfId="2699" applyNumberFormat="1" applyFont="1" applyBorder="1" applyAlignment="1">
      <alignment horizontal="right" vertical="center" wrapText="1"/>
    </xf>
    <xf numFmtId="176" fontId="42" fillId="0" borderId="26" xfId="2699" applyNumberFormat="1" applyFont="1" applyBorder="1" applyAlignment="1">
      <alignment horizontal="right" vertical="center" wrapText="1"/>
    </xf>
    <xf numFmtId="0" fontId="53" fillId="0" borderId="32" xfId="2698" applyFont="1" applyBorder="1"/>
    <xf numFmtId="0" fontId="53" fillId="0" borderId="34" xfId="2698" applyFont="1" applyBorder="1"/>
    <xf numFmtId="176" fontId="47" fillId="0" borderId="27" xfId="2699" applyNumberFormat="1" applyFont="1" applyBorder="1" applyAlignment="1">
      <alignment horizontal="right" vertical="center" wrapText="1"/>
    </xf>
    <xf numFmtId="176" fontId="47" fillId="0" borderId="26" xfId="2699" applyNumberFormat="1" applyFont="1" applyBorder="1" applyAlignment="1">
      <alignment horizontal="right" vertical="center" wrapText="1"/>
    </xf>
    <xf numFmtId="0" fontId="54" fillId="0" borderId="0" xfId="2698" applyFont="1" applyAlignment="1">
      <alignment vertical="center"/>
    </xf>
    <xf numFmtId="0" fontId="50" fillId="0" borderId="0" xfId="2698" applyFont="1"/>
    <xf numFmtId="0" fontId="48" fillId="30" borderId="27" xfId="2698" applyFont="1" applyFill="1" applyBorder="1" applyAlignment="1">
      <alignment horizontal="center" vertical="center"/>
    </xf>
    <xf numFmtId="0" fontId="48" fillId="30" borderId="25" xfId="2698" applyFont="1" applyFill="1" applyBorder="1" applyAlignment="1">
      <alignment horizontal="center" vertical="center"/>
    </xf>
    <xf numFmtId="0" fontId="48" fillId="30" borderId="36" xfId="2698" applyFont="1" applyFill="1" applyBorder="1" applyAlignment="1">
      <alignment horizontal="center" vertical="center"/>
    </xf>
    <xf numFmtId="176" fontId="48" fillId="30" borderId="27" xfId="2699" applyNumberFormat="1" applyFont="1" applyFill="1" applyBorder="1" applyAlignment="1">
      <alignment horizontal="right" vertical="center" wrapText="1"/>
    </xf>
    <xf numFmtId="176" fontId="48" fillId="30" borderId="26" xfId="2699" applyNumberFormat="1" applyFont="1" applyFill="1" applyBorder="1" applyAlignment="1">
      <alignment horizontal="right" vertical="center" wrapText="1"/>
    </xf>
    <xf numFmtId="0" fontId="48" fillId="31" borderId="38" xfId="290" applyFont="1" applyFill="1" applyBorder="1" applyAlignment="1">
      <alignment horizontal="center" vertical="center" wrapText="1"/>
    </xf>
    <xf numFmtId="0" fontId="48" fillId="31" borderId="39" xfId="290" applyFont="1" applyFill="1" applyBorder="1" applyAlignment="1">
      <alignment horizontal="center" vertical="center" wrapText="1"/>
    </xf>
    <xf numFmtId="0" fontId="48" fillId="31" borderId="46" xfId="290" applyFont="1" applyFill="1" applyBorder="1" applyAlignment="1">
      <alignment horizontal="center" vertical="center" wrapText="1"/>
    </xf>
    <xf numFmtId="0" fontId="48" fillId="31" borderId="40" xfId="290" applyFont="1" applyFill="1" applyBorder="1" applyAlignment="1">
      <alignment horizontal="center" vertical="center" wrapText="1"/>
    </xf>
    <xf numFmtId="0" fontId="48" fillId="31" borderId="10" xfId="290" applyFont="1" applyFill="1" applyBorder="1" applyAlignment="1">
      <alignment horizontal="center" vertical="center" wrapText="1"/>
    </xf>
    <xf numFmtId="0" fontId="48" fillId="31" borderId="12" xfId="290" applyFont="1" applyFill="1" applyBorder="1" applyAlignment="1">
      <alignment horizontal="center" vertical="center" wrapText="1"/>
    </xf>
    <xf numFmtId="0" fontId="55" fillId="0" borderId="0" xfId="290" applyFont="1" applyAlignment="1">
      <alignment horizontal="right" vertical="center" wrapText="1"/>
    </xf>
    <xf numFmtId="0" fontId="56" fillId="0" borderId="0" xfId="290" applyFont="1" applyAlignment="1">
      <alignment horizontal="center" vertical="center" wrapText="1"/>
    </xf>
    <xf numFmtId="0" fontId="28" fillId="0" borderId="40" xfId="290" applyFont="1" applyBorder="1" applyAlignment="1">
      <alignment horizontal="center" vertical="center"/>
    </xf>
    <xf numFmtId="0" fontId="48" fillId="30" borderId="10" xfId="290" applyFont="1" applyFill="1" applyBorder="1" applyAlignment="1">
      <alignment horizontal="center" vertical="center"/>
    </xf>
    <xf numFmtId="0" fontId="48" fillId="30" borderId="11" xfId="290" applyFont="1" applyFill="1" applyBorder="1" applyAlignment="1">
      <alignment horizontal="center" vertical="center"/>
    </xf>
    <xf numFmtId="0" fontId="48" fillId="31" borderId="27" xfId="290" applyFont="1" applyFill="1" applyBorder="1" applyAlignment="1">
      <alignment horizontal="center" vertical="center" wrapText="1"/>
    </xf>
    <xf numFmtId="0" fontId="48" fillId="31" borderId="25" xfId="290" applyFont="1" applyFill="1" applyBorder="1" applyAlignment="1">
      <alignment horizontal="center" vertical="center" wrapText="1"/>
    </xf>
    <xf numFmtId="0" fontId="48" fillId="31" borderId="36" xfId="290" applyFont="1" applyFill="1" applyBorder="1" applyAlignment="1">
      <alignment horizontal="center" vertical="center" wrapText="1"/>
    </xf>
    <xf numFmtId="0" fontId="48" fillId="31" borderId="11" xfId="290" applyFont="1" applyFill="1" applyBorder="1" applyAlignment="1">
      <alignment horizontal="center" vertical="center" wrapText="1"/>
    </xf>
  </cellXfs>
  <cellStyles count="2700">
    <cellStyle name="=C:\WINNT\SYSTEM32\COMMAND.COM" xfId="57"/>
    <cellStyle name="=C:\WINNT\SYSTEM32\COMMAND.COM 2" xfId="58"/>
    <cellStyle name="20% - Énfasis1" xfId="1" builtinId="30" customBuiltin="1"/>
    <cellStyle name="20% - Énfasis1 2" xfId="59"/>
    <cellStyle name="20% - Énfasis2" xfId="2" builtinId="34" customBuiltin="1"/>
    <cellStyle name="20% - Énfasis2 2" xfId="60"/>
    <cellStyle name="20% - Énfasis3" xfId="3" builtinId="38" customBuiltin="1"/>
    <cellStyle name="20% - Énfasis3 2" xfId="61"/>
    <cellStyle name="20% - Énfasis4" xfId="4" builtinId="42" customBuiltin="1"/>
    <cellStyle name="20% - Énfasis4 2" xfId="62"/>
    <cellStyle name="20% - Énfasis5" xfId="5" builtinId="46" customBuiltin="1"/>
    <cellStyle name="20% - Énfasis5 2" xfId="63"/>
    <cellStyle name="20% - Énfasis6" xfId="6" builtinId="50" customBuiltin="1"/>
    <cellStyle name="20% - Énfasis6 2" xfId="64"/>
    <cellStyle name="40% - Énfasis1" xfId="7" builtinId="31" customBuiltin="1"/>
    <cellStyle name="40% - Énfasis1 2" xfId="65"/>
    <cellStyle name="40% - Énfasis2" xfId="8" builtinId="35" customBuiltin="1"/>
    <cellStyle name="40% - Énfasis2 2" xfId="66"/>
    <cellStyle name="40% - Énfasis3" xfId="9" builtinId="39" customBuiltin="1"/>
    <cellStyle name="40% - Énfasis3 2" xfId="67"/>
    <cellStyle name="40% - Énfasis4" xfId="10" builtinId="43" customBuiltin="1"/>
    <cellStyle name="40% - Énfasis4 2" xfId="68"/>
    <cellStyle name="40% - Énfasis5" xfId="11" builtinId="47" customBuiltin="1"/>
    <cellStyle name="40% - Énfasis5 2" xfId="69"/>
    <cellStyle name="40% - Énfasis6" xfId="12" builtinId="51" customBuiltin="1"/>
    <cellStyle name="40% - Énfasis6 2" xfId="70"/>
    <cellStyle name="60% - Énfasis1" xfId="13" builtinId="32" customBuiltin="1"/>
    <cellStyle name="60% - Énfasis1 2" xfId="71"/>
    <cellStyle name="60% - Énfasis2" xfId="14" builtinId="36" customBuiltin="1"/>
    <cellStyle name="60% - Énfasis2 2" xfId="72"/>
    <cellStyle name="60% - Énfasis3" xfId="15" builtinId="40" customBuiltin="1"/>
    <cellStyle name="60% - Énfasis3 2" xfId="73"/>
    <cellStyle name="60% - Énfasis4" xfId="16" builtinId="44" customBuiltin="1"/>
    <cellStyle name="60% - Énfasis4 2" xfId="74"/>
    <cellStyle name="60% - Énfasis5" xfId="17" builtinId="48" customBuiltin="1"/>
    <cellStyle name="60% - Énfasis5 2" xfId="75"/>
    <cellStyle name="60% - Énfasis6" xfId="18" builtinId="52" customBuiltin="1"/>
    <cellStyle name="60% - Énfasis6 2" xfId="76"/>
    <cellStyle name="Buena 2" xfId="77"/>
    <cellStyle name="Bueno" xfId="19" builtinId="26" customBuiltin="1"/>
    <cellStyle name="Cálculo" xfId="20" builtinId="22" customBuiltin="1"/>
    <cellStyle name="Cálculo 2" xfId="78"/>
    <cellStyle name="Celda de comprobación" xfId="21" builtinId="23" customBuiltin="1"/>
    <cellStyle name="Celda de comprobación 2" xfId="79"/>
    <cellStyle name="Celda vinculada" xfId="22" builtinId="24" customBuiltin="1"/>
    <cellStyle name="Celda vinculada 2" xfId="80"/>
    <cellStyle name="Encabezado 1" xfId="39" builtinId="16" customBuiltin="1"/>
    <cellStyle name="Encabezado 4" xfId="23" builtinId="19" customBuiltin="1"/>
    <cellStyle name="Encabezado 4 2" xfId="81"/>
    <cellStyle name="Énfasis1" xfId="24" builtinId="29" customBuiltin="1"/>
    <cellStyle name="Énfasis1 2" xfId="82"/>
    <cellStyle name="Énfasis2" xfId="25" builtinId="33" customBuiltin="1"/>
    <cellStyle name="Énfasis2 2" xfId="83"/>
    <cellStyle name="Énfasis3" xfId="26" builtinId="37" customBuiltin="1"/>
    <cellStyle name="Énfasis3 2" xfId="84"/>
    <cellStyle name="Énfasis4" xfId="27" builtinId="41" customBuiltin="1"/>
    <cellStyle name="Énfasis4 2" xfId="85"/>
    <cellStyle name="Énfasis5" xfId="28" builtinId="45" customBuiltin="1"/>
    <cellStyle name="Énfasis5 2" xfId="86"/>
    <cellStyle name="Énfasis6" xfId="29" builtinId="49" customBuiltin="1"/>
    <cellStyle name="Énfasis6 2" xfId="87"/>
    <cellStyle name="Entrada" xfId="30" builtinId="20" customBuiltin="1"/>
    <cellStyle name="Entrada 2" xfId="88"/>
    <cellStyle name="Euro" xfId="31"/>
    <cellStyle name="Good" xfId="48"/>
    <cellStyle name="Incorrecto" xfId="32" builtinId="27" customBuiltin="1"/>
    <cellStyle name="Incorrecto 2" xfId="47"/>
    <cellStyle name="Incorrecto 3" xfId="89"/>
    <cellStyle name="Linea horizontal" xfId="90"/>
    <cellStyle name="Millares" xfId="43" builtinId="3"/>
    <cellStyle name="Millares [0] 2" xfId="91"/>
    <cellStyle name="Millares [0] 2 2" xfId="92"/>
    <cellStyle name="Millares [0] 3" xfId="93"/>
    <cellStyle name="Millares [0] 3 2" xfId="94"/>
    <cellStyle name="Millares 10" xfId="95"/>
    <cellStyle name="Millares 10 2" xfId="96"/>
    <cellStyle name="Millares 10 3" xfId="97"/>
    <cellStyle name="Millares 10 3 2" xfId="98"/>
    <cellStyle name="Millares 10 3 2 2" xfId="99"/>
    <cellStyle name="Millares 10 3 2 2 2" xfId="100"/>
    <cellStyle name="Millares 10 4" xfId="101"/>
    <cellStyle name="Millares 11" xfId="102"/>
    <cellStyle name="Millares 11 2" xfId="103"/>
    <cellStyle name="Millares 11 3" xfId="104"/>
    <cellStyle name="Millares 12" xfId="105"/>
    <cellStyle name="Millares 12 2" xfId="106"/>
    <cellStyle name="Millares 12 3" xfId="107"/>
    <cellStyle name="Millares 13" xfId="108"/>
    <cellStyle name="Millares 13 2" xfId="109"/>
    <cellStyle name="Millares 13 3" xfId="110"/>
    <cellStyle name="Millares 14" xfId="111"/>
    <cellStyle name="Millares 14 2" xfId="112"/>
    <cellStyle name="Millares 14 3" xfId="113"/>
    <cellStyle name="Millares 15" xfId="114"/>
    <cellStyle name="Millares 15 2" xfId="115"/>
    <cellStyle name="Millares 15 3" xfId="116"/>
    <cellStyle name="Millares 16" xfId="117"/>
    <cellStyle name="Millares 16 2" xfId="118"/>
    <cellStyle name="Millares 17" xfId="119"/>
    <cellStyle name="Millares 17 2" xfId="120"/>
    <cellStyle name="Millares 17 3" xfId="121"/>
    <cellStyle name="Millares 18" xfId="122"/>
    <cellStyle name="Millares 19" xfId="123"/>
    <cellStyle name="Millares 2" xfId="49"/>
    <cellStyle name="Millares 2 2" xfId="50"/>
    <cellStyle name="Millares 2 2 2" xfId="124"/>
    <cellStyle name="Millares 2 2 2 2" xfId="125"/>
    <cellStyle name="Millares 2 2 2 2 2" xfId="126"/>
    <cellStyle name="Millares 2 2 3" xfId="127"/>
    <cellStyle name="Millares 2 2 3 2" xfId="128"/>
    <cellStyle name="Millares 2 2 4" xfId="129"/>
    <cellStyle name="Millares 2 2 4 2" xfId="130"/>
    <cellStyle name="Millares 2 2 5" xfId="131"/>
    <cellStyle name="Millares 2 2 5 2" xfId="55"/>
    <cellStyle name="Millares 2 2 6" xfId="132"/>
    <cellStyle name="Millares 2 2_CONC R.28" xfId="133"/>
    <cellStyle name="Millares 2 3" xfId="134"/>
    <cellStyle name="Millares 2 3 2" xfId="135"/>
    <cellStyle name="Millares 2 4" xfId="136"/>
    <cellStyle name="Millares 2 4 2" xfId="137"/>
    <cellStyle name="Millares 2 4 3" xfId="138"/>
    <cellStyle name="Millares 2 4_CONC R.28" xfId="139"/>
    <cellStyle name="Millares 2 5" xfId="140"/>
    <cellStyle name="Millares 2 5 2" xfId="141"/>
    <cellStyle name="Millares 2 5 2 2" xfId="142"/>
    <cellStyle name="Millares 2 5 2 3" xfId="143"/>
    <cellStyle name="Millares 2 5 2 4" xfId="144"/>
    <cellStyle name="Millares 2 5 3" xfId="145"/>
    <cellStyle name="Millares 2 5 3 2" xfId="146"/>
    <cellStyle name="Millares 2 5 4" xfId="147"/>
    <cellStyle name="Millares 2 5 5" xfId="148"/>
    <cellStyle name="Millares 2 6" xfId="149"/>
    <cellStyle name="Millares 2 6 2" xfId="150"/>
    <cellStyle name="Millares 2 6 3" xfId="151"/>
    <cellStyle name="Millares 2 6 4" xfId="152"/>
    <cellStyle name="Millares 2 7" xfId="153"/>
    <cellStyle name="Millares 2 7 2" xfId="154"/>
    <cellStyle name="Millares 2 8" xfId="2694"/>
    <cellStyle name="Millares 2 8 2" xfId="2699"/>
    <cellStyle name="Millares 2_anticipos 2016-abril-PEF -ing" xfId="155"/>
    <cellStyle name="Millares 20" xfId="156"/>
    <cellStyle name="Millares 21" xfId="157"/>
    <cellStyle name="Millares 22" xfId="158"/>
    <cellStyle name="Millares 23" xfId="159"/>
    <cellStyle name="Millares 24" xfId="160"/>
    <cellStyle name="Millares 25" xfId="161"/>
    <cellStyle name="Millares 26" xfId="162"/>
    <cellStyle name="Millares 27" xfId="163"/>
    <cellStyle name="Millares 28" xfId="2685"/>
    <cellStyle name="Millares 29" xfId="2687"/>
    <cellStyle name="Millares 3" xfId="51"/>
    <cellStyle name="Millares 3 2" xfId="164"/>
    <cellStyle name="Millares 3 2 2" xfId="165"/>
    <cellStyle name="Millares 3 2 2 2" xfId="166"/>
    <cellStyle name="Millares 3 2 2_CONC R.28" xfId="167"/>
    <cellStyle name="Millares 3 3" xfId="168"/>
    <cellStyle name="Millares 3 3 2" xfId="169"/>
    <cellStyle name="Millares 3 4" xfId="170"/>
    <cellStyle name="Millares 3 4 2" xfId="171"/>
    <cellStyle name="Millares 3 5" xfId="172"/>
    <cellStyle name="Millares 3 6" xfId="173"/>
    <cellStyle name="Millares 3 7" xfId="174"/>
    <cellStyle name="Millares 3 8" xfId="175"/>
    <cellStyle name="Millares 3 9" xfId="176"/>
    <cellStyle name="Millares 3_anticipos 2016-abril-PEF -ing" xfId="177"/>
    <cellStyle name="Millares 30" xfId="2689"/>
    <cellStyle name="Millares 4" xfId="178"/>
    <cellStyle name="Millares 4 2" xfId="179"/>
    <cellStyle name="Millares 4 3" xfId="180"/>
    <cellStyle name="Millares 4 3 2" xfId="181"/>
    <cellStyle name="Millares 4 3 2 2" xfId="182"/>
    <cellStyle name="Millares 4 3 2 2 2" xfId="183"/>
    <cellStyle name="Millares 4 3 2 2 2 2" xfId="184"/>
    <cellStyle name="Millares 4 3 2 2 2 2 2" xfId="185"/>
    <cellStyle name="Millares 4 3 2 2 3" xfId="186"/>
    <cellStyle name="Millares 4 3 2 3" xfId="187"/>
    <cellStyle name="Millares 4 3 3" xfId="188"/>
    <cellStyle name="Millares 4 3 4" xfId="189"/>
    <cellStyle name="Millares 4 4" xfId="190"/>
    <cellStyle name="Millares 4 4 2" xfId="191"/>
    <cellStyle name="Millares 4 5" xfId="192"/>
    <cellStyle name="Millares 4 5 2" xfId="193"/>
    <cellStyle name="Millares 4 6" xfId="194"/>
    <cellStyle name="Millares 4 6 2" xfId="195"/>
    <cellStyle name="Millares 4 6 2 2" xfId="196"/>
    <cellStyle name="Millares 4 6 2 2 2" xfId="197"/>
    <cellStyle name="Millares 4 6 2 2 2 2" xfId="198"/>
    <cellStyle name="Millares 4 6 2 3" xfId="199"/>
    <cellStyle name="Millares 4 6 3" xfId="200"/>
    <cellStyle name="Millares 4 6 3 2" xfId="201"/>
    <cellStyle name="Millares 4 6 4" xfId="202"/>
    <cellStyle name="Millares 4 7" xfId="203"/>
    <cellStyle name="Millares 4 8" xfId="204"/>
    <cellStyle name="Millares 5" xfId="205"/>
    <cellStyle name="Millares 5 2" xfId="206"/>
    <cellStyle name="Millares 5 2 2" xfId="207"/>
    <cellStyle name="Millares 5 2_CONC R.28" xfId="208"/>
    <cellStyle name="Millares 5 3" xfId="209"/>
    <cellStyle name="Millares 5 3 2" xfId="2692"/>
    <cellStyle name="Millares 5 4" xfId="210"/>
    <cellStyle name="Millares 6" xfId="211"/>
    <cellStyle name="Millares 6 2" xfId="212"/>
    <cellStyle name="Millares 6 2 2" xfId="213"/>
    <cellStyle name="Millares 6 2 2 2" xfId="214"/>
    <cellStyle name="Millares 6 2 2 2 2" xfId="215"/>
    <cellStyle name="Millares 6 2 2 2 2 2" xfId="216"/>
    <cellStyle name="Millares 6 2 2 3" xfId="217"/>
    <cellStyle name="Millares 6 2 3" xfId="218"/>
    <cellStyle name="Millares 6 2 3 2" xfId="219"/>
    <cellStyle name="Millares 6 2 4" xfId="220"/>
    <cellStyle name="Millares 6 3" xfId="221"/>
    <cellStyle name="Millares 6 4" xfId="222"/>
    <cellStyle name="Millares 6 5" xfId="223"/>
    <cellStyle name="Millares 7" xfId="224"/>
    <cellStyle name="Millares 7 2" xfId="225"/>
    <cellStyle name="Millares 8" xfId="226"/>
    <cellStyle name="Millares 8 2" xfId="227"/>
    <cellStyle name="Millares 9" xfId="228"/>
    <cellStyle name="Millares 9 2" xfId="229"/>
    <cellStyle name="Millares 9 3" xfId="230"/>
    <cellStyle name="Millares 9 4" xfId="231"/>
    <cellStyle name="Millares 9_CONC R.28" xfId="232"/>
    <cellStyle name="Moneda 2" xfId="233"/>
    <cellStyle name="Moneda 2 2" xfId="234"/>
    <cellStyle name="Moneda 2 3" xfId="235"/>
    <cellStyle name="Moneda 2 4" xfId="236"/>
    <cellStyle name="Moneda 3" xfId="237"/>
    <cellStyle name="Neutral" xfId="33" builtinId="28" customBuiltin="1"/>
    <cellStyle name="Neutral 2" xfId="238"/>
    <cellStyle name="Normal" xfId="0" builtinId="0"/>
    <cellStyle name="Normal 10" xfId="239"/>
    <cellStyle name="Normal 10 10" xfId="240"/>
    <cellStyle name="Normal 10 10 2" xfId="241"/>
    <cellStyle name="Normal 10 10 3" xfId="242"/>
    <cellStyle name="Normal 10 10 4" xfId="243"/>
    <cellStyle name="Normal 10 10_CONC R.28" xfId="244"/>
    <cellStyle name="Normal 10 11" xfId="245"/>
    <cellStyle name="Normal 10 11 2" xfId="246"/>
    <cellStyle name="Normal 10 11 3" xfId="247"/>
    <cellStyle name="Normal 10 11 4" xfId="248"/>
    <cellStyle name="Normal 10 11_CONC R.28" xfId="249"/>
    <cellStyle name="Normal 10 12" xfId="250"/>
    <cellStyle name="Normal 10 12 2" xfId="251"/>
    <cellStyle name="Normal 10 12 3" xfId="252"/>
    <cellStyle name="Normal 10 12 4" xfId="253"/>
    <cellStyle name="Normal 10 12_CONC R.28" xfId="254"/>
    <cellStyle name="Normal 10 13" xfId="255"/>
    <cellStyle name="Normal 10 13 2" xfId="256"/>
    <cellStyle name="Normal 10 13 3" xfId="257"/>
    <cellStyle name="Normal 10 13 4" xfId="258"/>
    <cellStyle name="Normal 10 13_CONC R.28" xfId="259"/>
    <cellStyle name="Normal 10 14" xfId="260"/>
    <cellStyle name="Normal 10 14 2" xfId="261"/>
    <cellStyle name="Normal 10 14 3" xfId="262"/>
    <cellStyle name="Normal 10 14 4" xfId="263"/>
    <cellStyle name="Normal 10 14_CONC R.28" xfId="264"/>
    <cellStyle name="Normal 10 15" xfId="265"/>
    <cellStyle name="Normal 10 15 2" xfId="266"/>
    <cellStyle name="Normal 10 15 3" xfId="267"/>
    <cellStyle name="Normal 10 15 4" xfId="268"/>
    <cellStyle name="Normal 10 15_CONC R.28" xfId="269"/>
    <cellStyle name="Normal 10 16" xfId="270"/>
    <cellStyle name="Normal 10 16 2" xfId="271"/>
    <cellStyle name="Normal 10 16 3" xfId="272"/>
    <cellStyle name="Normal 10 16 4" xfId="273"/>
    <cellStyle name="Normal 10 16_CONC R.28" xfId="274"/>
    <cellStyle name="Normal 10 17" xfId="275"/>
    <cellStyle name="Normal 10 17 2" xfId="276"/>
    <cellStyle name="Normal 10 17 3" xfId="277"/>
    <cellStyle name="Normal 10 17 4" xfId="278"/>
    <cellStyle name="Normal 10 17_CONC R.28" xfId="279"/>
    <cellStyle name="Normal 10 18" xfId="280"/>
    <cellStyle name="Normal 10 18 2" xfId="281"/>
    <cellStyle name="Normal 10 18 3" xfId="282"/>
    <cellStyle name="Normal 10 18 4" xfId="283"/>
    <cellStyle name="Normal 10 18_CONC R.28" xfId="284"/>
    <cellStyle name="Normal 10 19" xfId="285"/>
    <cellStyle name="Normal 10 19 2" xfId="286"/>
    <cellStyle name="Normal 10 19 3" xfId="287"/>
    <cellStyle name="Normal 10 19 4" xfId="288"/>
    <cellStyle name="Normal 10 19_CONC R.28" xfId="289"/>
    <cellStyle name="Normal 10 2" xfId="290"/>
    <cellStyle name="Normal 10 20" xfId="291"/>
    <cellStyle name="Normal 10 20 2" xfId="292"/>
    <cellStyle name="Normal 10 20 3" xfId="293"/>
    <cellStyle name="Normal 10 20 4" xfId="294"/>
    <cellStyle name="Normal 10 20_CONC R.28" xfId="295"/>
    <cellStyle name="Normal 10 21" xfId="296"/>
    <cellStyle name="Normal 10 21 2" xfId="297"/>
    <cellStyle name="Normal 10 21 3" xfId="298"/>
    <cellStyle name="Normal 10 21 4" xfId="299"/>
    <cellStyle name="Normal 10 21_CONC R.28" xfId="300"/>
    <cellStyle name="Normal 10 22" xfId="301"/>
    <cellStyle name="Normal 10 22 2" xfId="302"/>
    <cellStyle name="Normal 10 22 3" xfId="303"/>
    <cellStyle name="Normal 10 23" xfId="304"/>
    <cellStyle name="Normal 10 24" xfId="305"/>
    <cellStyle name="Normal 10 25" xfId="306"/>
    <cellStyle name="Normal 10 3" xfId="307"/>
    <cellStyle name="Normal 10 4" xfId="308"/>
    <cellStyle name="Normal 10 5" xfId="309"/>
    <cellStyle name="Normal 10 6" xfId="310"/>
    <cellStyle name="Normal 10 6 2" xfId="311"/>
    <cellStyle name="Normal 10 6 3" xfId="312"/>
    <cellStyle name="Normal 10 6 4" xfId="313"/>
    <cellStyle name="Normal 10 6_CONC R.28" xfId="314"/>
    <cellStyle name="Normal 10 7" xfId="315"/>
    <cellStyle name="Normal 10 7 2" xfId="316"/>
    <cellStyle name="Normal 10 7 3" xfId="317"/>
    <cellStyle name="Normal 10 7 4" xfId="318"/>
    <cellStyle name="Normal 10 7_CONC R.28" xfId="319"/>
    <cellStyle name="Normal 10 8" xfId="320"/>
    <cellStyle name="Normal 10 8 2" xfId="321"/>
    <cellStyle name="Normal 10 8 3" xfId="322"/>
    <cellStyle name="Normal 10 8 4" xfId="323"/>
    <cellStyle name="Normal 10 8_CONC R.28" xfId="324"/>
    <cellStyle name="Normal 10 9" xfId="325"/>
    <cellStyle name="Normal 10 9 2" xfId="326"/>
    <cellStyle name="Normal 10 9 3" xfId="327"/>
    <cellStyle name="Normal 10 9 4" xfId="328"/>
    <cellStyle name="Normal 10 9_CONC R.28" xfId="329"/>
    <cellStyle name="Normal 10_anticipos 2016-abril-PEF -ing" xfId="330"/>
    <cellStyle name="Normal 11" xfId="331"/>
    <cellStyle name="Normal 11 10" xfId="332"/>
    <cellStyle name="Normal 11 10 2" xfId="333"/>
    <cellStyle name="Normal 11 10 3" xfId="334"/>
    <cellStyle name="Normal 11 10 4" xfId="335"/>
    <cellStyle name="Normal 11 10_CONC R.28" xfId="336"/>
    <cellStyle name="Normal 11 11" xfId="337"/>
    <cellStyle name="Normal 11 11 2" xfId="338"/>
    <cellStyle name="Normal 11 11 3" xfId="339"/>
    <cellStyle name="Normal 11 11 4" xfId="340"/>
    <cellStyle name="Normal 11 11_CONC R.28" xfId="341"/>
    <cellStyle name="Normal 11 12" xfId="342"/>
    <cellStyle name="Normal 11 12 2" xfId="343"/>
    <cellStyle name="Normal 11 12 3" xfId="344"/>
    <cellStyle name="Normal 11 12 4" xfId="345"/>
    <cellStyle name="Normal 11 12_CONC R.28" xfId="346"/>
    <cellStyle name="Normal 11 13" xfId="347"/>
    <cellStyle name="Normal 11 13 2" xfId="348"/>
    <cellStyle name="Normal 11 13 3" xfId="349"/>
    <cellStyle name="Normal 11 13 4" xfId="350"/>
    <cellStyle name="Normal 11 13_CONC R.28" xfId="351"/>
    <cellStyle name="Normal 11 14" xfId="352"/>
    <cellStyle name="Normal 11 14 2" xfId="353"/>
    <cellStyle name="Normal 11 14 3" xfId="354"/>
    <cellStyle name="Normal 11 14 4" xfId="355"/>
    <cellStyle name="Normal 11 14_CONC R.28" xfId="356"/>
    <cellStyle name="Normal 11 15" xfId="357"/>
    <cellStyle name="Normal 11 15 2" xfId="358"/>
    <cellStyle name="Normal 11 15 3" xfId="359"/>
    <cellStyle name="Normal 11 15 4" xfId="360"/>
    <cellStyle name="Normal 11 15_CONC R.28" xfId="361"/>
    <cellStyle name="Normal 11 16" xfId="362"/>
    <cellStyle name="Normal 11 16 2" xfId="363"/>
    <cellStyle name="Normal 11 16 3" xfId="364"/>
    <cellStyle name="Normal 11 16 4" xfId="365"/>
    <cellStyle name="Normal 11 16_CONC R.28" xfId="366"/>
    <cellStyle name="Normal 11 17" xfId="367"/>
    <cellStyle name="Normal 11 17 2" xfId="368"/>
    <cellStyle name="Normal 11 17 3" xfId="369"/>
    <cellStyle name="Normal 11 17 4" xfId="370"/>
    <cellStyle name="Normal 11 17_CONC R.28" xfId="371"/>
    <cellStyle name="Normal 11 18" xfId="372"/>
    <cellStyle name="Normal 11 18 2" xfId="373"/>
    <cellStyle name="Normal 11 18 3" xfId="374"/>
    <cellStyle name="Normal 11 18 4" xfId="375"/>
    <cellStyle name="Normal 11 18_CONC R.28" xfId="376"/>
    <cellStyle name="Normal 11 19" xfId="377"/>
    <cellStyle name="Normal 11 2" xfId="378"/>
    <cellStyle name="Normal 11 20" xfId="379"/>
    <cellStyle name="Normal 11 3" xfId="380"/>
    <cellStyle name="Normal 11 4" xfId="381"/>
    <cellStyle name="Normal 11 5" xfId="382"/>
    <cellStyle name="Normal 11 6" xfId="383"/>
    <cellStyle name="Normal 11 6 2" xfId="384"/>
    <cellStyle name="Normal 11 6 3" xfId="385"/>
    <cellStyle name="Normal 11 6 4" xfId="386"/>
    <cellStyle name="Normal 11 6_CONC R.28" xfId="387"/>
    <cellStyle name="Normal 11 7" xfId="388"/>
    <cellStyle name="Normal 11 7 2" xfId="389"/>
    <cellStyle name="Normal 11 7 3" xfId="390"/>
    <cellStyle name="Normal 11 7 4" xfId="391"/>
    <cellStyle name="Normal 11 7_CONC R.28" xfId="392"/>
    <cellStyle name="Normal 11 8" xfId="393"/>
    <cellStyle name="Normal 11 8 2" xfId="394"/>
    <cellStyle name="Normal 11 8 3" xfId="395"/>
    <cellStyle name="Normal 11 8 4" xfId="396"/>
    <cellStyle name="Normal 11 8_CONC R.28" xfId="397"/>
    <cellStyle name="Normal 11 9" xfId="398"/>
    <cellStyle name="Normal 11 9 2" xfId="399"/>
    <cellStyle name="Normal 11 9 3" xfId="400"/>
    <cellStyle name="Normal 11 9 4" xfId="401"/>
    <cellStyle name="Normal 11 9_CONC R.28" xfId="402"/>
    <cellStyle name="Normal 12" xfId="403"/>
    <cellStyle name="Normal 12 10" xfId="404"/>
    <cellStyle name="Normal 12 10 2" xfId="405"/>
    <cellStyle name="Normal 12 10 3" xfId="406"/>
    <cellStyle name="Normal 12 10 4" xfId="407"/>
    <cellStyle name="Normal 12 10_CONC R.28" xfId="408"/>
    <cellStyle name="Normal 12 11" xfId="409"/>
    <cellStyle name="Normal 12 11 2" xfId="410"/>
    <cellStyle name="Normal 12 11 3" xfId="411"/>
    <cellStyle name="Normal 12 11 4" xfId="412"/>
    <cellStyle name="Normal 12 11_CONC R.28" xfId="413"/>
    <cellStyle name="Normal 12 12" xfId="414"/>
    <cellStyle name="Normal 12 12 2" xfId="415"/>
    <cellStyle name="Normal 12 12 3" xfId="416"/>
    <cellStyle name="Normal 12 12 4" xfId="417"/>
    <cellStyle name="Normal 12 12_CONC R.28" xfId="418"/>
    <cellStyle name="Normal 12 13" xfId="419"/>
    <cellStyle name="Normal 12 13 2" xfId="420"/>
    <cellStyle name="Normal 12 13 3" xfId="421"/>
    <cellStyle name="Normal 12 13 4" xfId="422"/>
    <cellStyle name="Normal 12 13_CONC R.28" xfId="423"/>
    <cellStyle name="Normal 12 14" xfId="424"/>
    <cellStyle name="Normal 12 14 2" xfId="425"/>
    <cellStyle name="Normal 12 14 3" xfId="426"/>
    <cellStyle name="Normal 12 14 4" xfId="427"/>
    <cellStyle name="Normal 12 14_CONC R.28" xfId="428"/>
    <cellStyle name="Normal 12 15" xfId="429"/>
    <cellStyle name="Normal 12 15 2" xfId="430"/>
    <cellStyle name="Normal 12 15 3" xfId="431"/>
    <cellStyle name="Normal 12 15 4" xfId="432"/>
    <cellStyle name="Normal 12 15_CONC R.28" xfId="433"/>
    <cellStyle name="Normal 12 16" xfId="434"/>
    <cellStyle name="Normal 12 16 2" xfId="435"/>
    <cellStyle name="Normal 12 16 3" xfId="436"/>
    <cellStyle name="Normal 12 16 4" xfId="437"/>
    <cellStyle name="Normal 12 16_CONC R.28" xfId="438"/>
    <cellStyle name="Normal 12 17" xfId="439"/>
    <cellStyle name="Normal 12 17 2" xfId="440"/>
    <cellStyle name="Normal 12 17 3" xfId="441"/>
    <cellStyle name="Normal 12 17 4" xfId="442"/>
    <cellStyle name="Normal 12 17_CONC R.28" xfId="443"/>
    <cellStyle name="Normal 12 18" xfId="444"/>
    <cellStyle name="Normal 12 18 2" xfId="445"/>
    <cellStyle name="Normal 12 18 3" xfId="446"/>
    <cellStyle name="Normal 12 18 4" xfId="447"/>
    <cellStyle name="Normal 12 18_CONC R.28" xfId="448"/>
    <cellStyle name="Normal 12 19" xfId="449"/>
    <cellStyle name="Normal 12 2" xfId="450"/>
    <cellStyle name="Normal 12 20" xfId="451"/>
    <cellStyle name="Normal 12 3" xfId="452"/>
    <cellStyle name="Normal 12 4" xfId="453"/>
    <cellStyle name="Normal 12 5" xfId="454"/>
    <cellStyle name="Normal 12 6" xfId="455"/>
    <cellStyle name="Normal 12 6 2" xfId="456"/>
    <cellStyle name="Normal 12 6 3" xfId="457"/>
    <cellStyle name="Normal 12 6 4" xfId="458"/>
    <cellStyle name="Normal 12 6_CONC R.28" xfId="459"/>
    <cellStyle name="Normal 12 7" xfId="460"/>
    <cellStyle name="Normal 12 7 2" xfId="461"/>
    <cellStyle name="Normal 12 7 3" xfId="462"/>
    <cellStyle name="Normal 12 7 4" xfId="463"/>
    <cellStyle name="Normal 12 7_CONC R.28" xfId="464"/>
    <cellStyle name="Normal 12 8" xfId="465"/>
    <cellStyle name="Normal 12 8 2" xfId="466"/>
    <cellStyle name="Normal 12 8 3" xfId="467"/>
    <cellStyle name="Normal 12 8 4" xfId="468"/>
    <cellStyle name="Normal 12 8_CONC R.28" xfId="469"/>
    <cellStyle name="Normal 12 9" xfId="470"/>
    <cellStyle name="Normal 12 9 2" xfId="471"/>
    <cellStyle name="Normal 12 9 3" xfId="472"/>
    <cellStyle name="Normal 12 9 4" xfId="473"/>
    <cellStyle name="Normal 12 9_CONC R.28" xfId="474"/>
    <cellStyle name="Normal 13" xfId="475"/>
    <cellStyle name="Normal 13 10" xfId="476"/>
    <cellStyle name="Normal 13 10 2" xfId="477"/>
    <cellStyle name="Normal 13 10 3" xfId="478"/>
    <cellStyle name="Normal 13 10 4" xfId="479"/>
    <cellStyle name="Normal 13 10_CONC R.28" xfId="480"/>
    <cellStyle name="Normal 13 11" xfId="481"/>
    <cellStyle name="Normal 13 11 2" xfId="482"/>
    <cellStyle name="Normal 13 11 3" xfId="483"/>
    <cellStyle name="Normal 13 11 4" xfId="484"/>
    <cellStyle name="Normal 13 11_CONC R.28" xfId="485"/>
    <cellStyle name="Normal 13 12" xfId="486"/>
    <cellStyle name="Normal 13 12 2" xfId="487"/>
    <cellStyle name="Normal 13 12 3" xfId="488"/>
    <cellStyle name="Normal 13 12 4" xfId="489"/>
    <cellStyle name="Normal 13 12_CONC R.28" xfId="490"/>
    <cellStyle name="Normal 13 13" xfId="491"/>
    <cellStyle name="Normal 13 13 2" xfId="492"/>
    <cellStyle name="Normal 13 13 3" xfId="493"/>
    <cellStyle name="Normal 13 13 4" xfId="494"/>
    <cellStyle name="Normal 13 13_CONC R.28" xfId="495"/>
    <cellStyle name="Normal 13 14" xfId="496"/>
    <cellStyle name="Normal 13 14 2" xfId="497"/>
    <cellStyle name="Normal 13 14 3" xfId="498"/>
    <cellStyle name="Normal 13 14 4" xfId="499"/>
    <cellStyle name="Normal 13 14_CONC R.28" xfId="500"/>
    <cellStyle name="Normal 13 15" xfId="501"/>
    <cellStyle name="Normal 13 15 2" xfId="502"/>
    <cellStyle name="Normal 13 15 3" xfId="503"/>
    <cellStyle name="Normal 13 15 4" xfId="504"/>
    <cellStyle name="Normal 13 15_CONC R.28" xfId="505"/>
    <cellStyle name="Normal 13 16" xfId="506"/>
    <cellStyle name="Normal 13 16 2" xfId="507"/>
    <cellStyle name="Normal 13 16 3" xfId="508"/>
    <cellStyle name="Normal 13 16 4" xfId="509"/>
    <cellStyle name="Normal 13 16_CONC R.28" xfId="510"/>
    <cellStyle name="Normal 13 17" xfId="511"/>
    <cellStyle name="Normal 13 17 2" xfId="512"/>
    <cellStyle name="Normal 13 17 3" xfId="513"/>
    <cellStyle name="Normal 13 17 4" xfId="514"/>
    <cellStyle name="Normal 13 17_CONC R.28" xfId="515"/>
    <cellStyle name="Normal 13 18" xfId="516"/>
    <cellStyle name="Normal 13 18 2" xfId="517"/>
    <cellStyle name="Normal 13 18 3" xfId="518"/>
    <cellStyle name="Normal 13 18 4" xfId="519"/>
    <cellStyle name="Normal 13 18_CONC R.28" xfId="520"/>
    <cellStyle name="Normal 13 19" xfId="521"/>
    <cellStyle name="Normal 13 19 2" xfId="522"/>
    <cellStyle name="Normal 13 19 3" xfId="523"/>
    <cellStyle name="Normal 13 19 4" xfId="524"/>
    <cellStyle name="Normal 13 19_CONC R.28" xfId="525"/>
    <cellStyle name="Normal 13 2" xfId="526"/>
    <cellStyle name="Normal 13 20" xfId="527"/>
    <cellStyle name="Normal 13 20 2" xfId="528"/>
    <cellStyle name="Normal 13 20 3" xfId="529"/>
    <cellStyle name="Normal 13 20 4" xfId="530"/>
    <cellStyle name="Normal 13 20_CONC R.28" xfId="531"/>
    <cellStyle name="Normal 13 21" xfId="532"/>
    <cellStyle name="Normal 13 21 2" xfId="533"/>
    <cellStyle name="Normal 13 21 3" xfId="534"/>
    <cellStyle name="Normal 13 21 4" xfId="535"/>
    <cellStyle name="Normal 13 21_CONC R.28" xfId="536"/>
    <cellStyle name="Normal 13 22" xfId="537"/>
    <cellStyle name="Normal 13 22 2" xfId="538"/>
    <cellStyle name="Normal 13 22 3" xfId="539"/>
    <cellStyle name="Normal 13 22 4" xfId="540"/>
    <cellStyle name="Normal 13 22_CONC R.28" xfId="541"/>
    <cellStyle name="Normal 13 23" xfId="542"/>
    <cellStyle name="Normal 13 23 2" xfId="543"/>
    <cellStyle name="Normal 13 23 3" xfId="544"/>
    <cellStyle name="Normal 13 23 4" xfId="545"/>
    <cellStyle name="Normal 13 23_CONC R.28" xfId="546"/>
    <cellStyle name="Normal 13 24" xfId="547"/>
    <cellStyle name="Normal 13 24 2" xfId="548"/>
    <cellStyle name="Normal 13 24 3" xfId="549"/>
    <cellStyle name="Normal 13 24 4" xfId="550"/>
    <cellStyle name="Normal 13 24_CONC R.28" xfId="551"/>
    <cellStyle name="Normal 13 25" xfId="552"/>
    <cellStyle name="Normal 13 25 2" xfId="553"/>
    <cellStyle name="Normal 13 25 3" xfId="554"/>
    <cellStyle name="Normal 13 25 4" xfId="555"/>
    <cellStyle name="Normal 13 25_CONC R.28" xfId="556"/>
    <cellStyle name="Normal 13 26" xfId="557"/>
    <cellStyle name="Normal 13 26 2" xfId="558"/>
    <cellStyle name="Normal 13 26 3" xfId="559"/>
    <cellStyle name="Normal 13 26 4" xfId="560"/>
    <cellStyle name="Normal 13 26_CONC R.28" xfId="561"/>
    <cellStyle name="Normal 13 27" xfId="562"/>
    <cellStyle name="Normal 13 27 2" xfId="563"/>
    <cellStyle name="Normal 13 27 3" xfId="564"/>
    <cellStyle name="Normal 13 27 4" xfId="565"/>
    <cellStyle name="Normal 13 27_CONC R.28" xfId="566"/>
    <cellStyle name="Normal 13 28" xfId="567"/>
    <cellStyle name="Normal 13 28 2" xfId="568"/>
    <cellStyle name="Normal 13 28 3" xfId="569"/>
    <cellStyle name="Normal 13 28 4" xfId="570"/>
    <cellStyle name="Normal 13 28_CONC R.28" xfId="571"/>
    <cellStyle name="Normal 13 29" xfId="572"/>
    <cellStyle name="Normal 13 29 2" xfId="573"/>
    <cellStyle name="Normal 13 29 3" xfId="574"/>
    <cellStyle name="Normal 13 29 4" xfId="575"/>
    <cellStyle name="Normal 13 29_CONC R.28" xfId="576"/>
    <cellStyle name="Normal 13 3" xfId="577"/>
    <cellStyle name="Normal 13 30" xfId="578"/>
    <cellStyle name="Normal 13 30 2" xfId="579"/>
    <cellStyle name="Normal 13 30 3" xfId="580"/>
    <cellStyle name="Normal 13 30 4" xfId="581"/>
    <cellStyle name="Normal 13 30_CONC R.28" xfId="582"/>
    <cellStyle name="Normal 13 31" xfId="583"/>
    <cellStyle name="Normal 13 31 2" xfId="584"/>
    <cellStyle name="Normal 13 31 3" xfId="585"/>
    <cellStyle name="Normal 13 31 4" xfId="586"/>
    <cellStyle name="Normal 13 31_CONC R.28" xfId="587"/>
    <cellStyle name="Normal 13 32" xfId="588"/>
    <cellStyle name="Normal 13 32 2" xfId="589"/>
    <cellStyle name="Normal 13 32 3" xfId="590"/>
    <cellStyle name="Normal 13 32 4" xfId="591"/>
    <cellStyle name="Normal 13 32_CONC R.28" xfId="592"/>
    <cellStyle name="Normal 13 33" xfId="593"/>
    <cellStyle name="Normal 13 33 2" xfId="594"/>
    <cellStyle name="Normal 13 33 3" xfId="595"/>
    <cellStyle name="Normal 13 33 4" xfId="596"/>
    <cellStyle name="Normal 13 33_CONC R.28" xfId="597"/>
    <cellStyle name="Normal 13 34" xfId="598"/>
    <cellStyle name="Normal 13 34 2" xfId="599"/>
    <cellStyle name="Normal 13 34 3" xfId="600"/>
    <cellStyle name="Normal 13 34 4" xfId="601"/>
    <cellStyle name="Normal 13 34_CONC R.28" xfId="602"/>
    <cellStyle name="Normal 13 35" xfId="603"/>
    <cellStyle name="Normal 13 35 2" xfId="604"/>
    <cellStyle name="Normal 13 35 3" xfId="605"/>
    <cellStyle name="Normal 13 35 4" xfId="606"/>
    <cellStyle name="Normal 13 35_CONC R.28" xfId="607"/>
    <cellStyle name="Normal 13 36" xfId="608"/>
    <cellStyle name="Normal 13 36 2" xfId="609"/>
    <cellStyle name="Normal 13 36 3" xfId="610"/>
    <cellStyle name="Normal 13 36 4" xfId="611"/>
    <cellStyle name="Normal 13 36_CONC R.28" xfId="612"/>
    <cellStyle name="Normal 13 37" xfId="613"/>
    <cellStyle name="Normal 13 37 2" xfId="614"/>
    <cellStyle name="Normal 13 37 3" xfId="615"/>
    <cellStyle name="Normal 13 37 4" xfId="616"/>
    <cellStyle name="Normal 13 37_CONC R.28" xfId="617"/>
    <cellStyle name="Normal 13 38" xfId="618"/>
    <cellStyle name="Normal 13 38 2" xfId="619"/>
    <cellStyle name="Normal 13 38 3" xfId="620"/>
    <cellStyle name="Normal 13 38 4" xfId="621"/>
    <cellStyle name="Normal 13 38_CONC R.28" xfId="622"/>
    <cellStyle name="Normal 13 39" xfId="623"/>
    <cellStyle name="Normal 13 39 2" xfId="624"/>
    <cellStyle name="Normal 13 39 3" xfId="625"/>
    <cellStyle name="Normal 13 39 4" xfId="626"/>
    <cellStyle name="Normal 13 39_CONC R.28" xfId="627"/>
    <cellStyle name="Normal 13 4" xfId="628"/>
    <cellStyle name="Normal 13 40" xfId="629"/>
    <cellStyle name="Normal 13 40 2" xfId="630"/>
    <cellStyle name="Normal 13 40 3" xfId="631"/>
    <cellStyle name="Normal 13 40 4" xfId="632"/>
    <cellStyle name="Normal 13 40_CONC R.28" xfId="633"/>
    <cellStyle name="Normal 13 41" xfId="634"/>
    <cellStyle name="Normal 13 41 2" xfId="635"/>
    <cellStyle name="Normal 13 41 3" xfId="636"/>
    <cellStyle name="Normal 13 41 4" xfId="637"/>
    <cellStyle name="Normal 13 41_CONC R.28" xfId="638"/>
    <cellStyle name="Normal 13 42" xfId="639"/>
    <cellStyle name="Normal 13 42 2" xfId="640"/>
    <cellStyle name="Normal 13 42 3" xfId="641"/>
    <cellStyle name="Normal 13 42 4" xfId="642"/>
    <cellStyle name="Normal 13 42_CONC R.28" xfId="643"/>
    <cellStyle name="Normal 13 43" xfId="644"/>
    <cellStyle name="Normal 13 43 2" xfId="645"/>
    <cellStyle name="Normal 13 43 3" xfId="646"/>
    <cellStyle name="Normal 13 43 4" xfId="647"/>
    <cellStyle name="Normal 13 43_CONC R.28" xfId="648"/>
    <cellStyle name="Normal 13 44" xfId="649"/>
    <cellStyle name="Normal 13 44 2" xfId="650"/>
    <cellStyle name="Normal 13 44 3" xfId="651"/>
    <cellStyle name="Normal 13 44 4" xfId="652"/>
    <cellStyle name="Normal 13 44_CONC R.28" xfId="653"/>
    <cellStyle name="Normal 13 45" xfId="654"/>
    <cellStyle name="Normal 13 45 2" xfId="655"/>
    <cellStyle name="Normal 13 45 3" xfId="656"/>
    <cellStyle name="Normal 13 45 4" xfId="657"/>
    <cellStyle name="Normal 13 45_CONC R.28" xfId="658"/>
    <cellStyle name="Normal 13 46" xfId="659"/>
    <cellStyle name="Normal 13 46 2" xfId="660"/>
    <cellStyle name="Normal 13 46 3" xfId="661"/>
    <cellStyle name="Normal 13 46 4" xfId="662"/>
    <cellStyle name="Normal 13 46_CONC R.28" xfId="663"/>
    <cellStyle name="Normal 13 47" xfId="664"/>
    <cellStyle name="Normal 13 47 2" xfId="665"/>
    <cellStyle name="Normal 13 47 3" xfId="666"/>
    <cellStyle name="Normal 13 47 4" xfId="667"/>
    <cellStyle name="Normal 13 47_CONC R.28" xfId="668"/>
    <cellStyle name="Normal 13 48" xfId="669"/>
    <cellStyle name="Normal 13 48 2" xfId="670"/>
    <cellStyle name="Normal 13 48 3" xfId="671"/>
    <cellStyle name="Normal 13 48 4" xfId="672"/>
    <cellStyle name="Normal 13 48_CONC R.28" xfId="673"/>
    <cellStyle name="Normal 13 49" xfId="674"/>
    <cellStyle name="Normal 13 49 2" xfId="675"/>
    <cellStyle name="Normal 13 49 3" xfId="676"/>
    <cellStyle name="Normal 13 49 4" xfId="677"/>
    <cellStyle name="Normal 13 49_CONC R.28" xfId="678"/>
    <cellStyle name="Normal 13 5" xfId="679"/>
    <cellStyle name="Normal 13 50" xfId="680"/>
    <cellStyle name="Normal 13 50 2" xfId="681"/>
    <cellStyle name="Normal 13 50 3" xfId="682"/>
    <cellStyle name="Normal 13 50 4" xfId="683"/>
    <cellStyle name="Normal 13 50_CONC R.28" xfId="684"/>
    <cellStyle name="Normal 13 51" xfId="685"/>
    <cellStyle name="Normal 13 51 2" xfId="686"/>
    <cellStyle name="Normal 13 51 3" xfId="687"/>
    <cellStyle name="Normal 13 51 4" xfId="688"/>
    <cellStyle name="Normal 13 51 5" xfId="689"/>
    <cellStyle name="Normal 13 51_CONC R.28" xfId="690"/>
    <cellStyle name="Normal 13 52" xfId="691"/>
    <cellStyle name="Normal 13 52 2" xfId="692"/>
    <cellStyle name="Normal 13 52 3" xfId="693"/>
    <cellStyle name="Normal 13 52 4" xfId="694"/>
    <cellStyle name="Normal 13 52_CONC R.28" xfId="695"/>
    <cellStyle name="Normal 13 53" xfId="696"/>
    <cellStyle name="Normal 13 53 2" xfId="697"/>
    <cellStyle name="Normal 13 53 3" xfId="698"/>
    <cellStyle name="Normal 13 53 4" xfId="699"/>
    <cellStyle name="Normal 13 53_CONC R.28" xfId="700"/>
    <cellStyle name="Normal 13 54" xfId="701"/>
    <cellStyle name="Normal 13 54 2" xfId="702"/>
    <cellStyle name="Normal 13 54 3" xfId="703"/>
    <cellStyle name="Normal 13 55" xfId="704"/>
    <cellStyle name="Normal 13 6" xfId="705"/>
    <cellStyle name="Normal 13 6 2" xfId="706"/>
    <cellStyle name="Normal 13 6 3" xfId="707"/>
    <cellStyle name="Normal 13 6 4" xfId="708"/>
    <cellStyle name="Normal 13 6_CONC R.28" xfId="709"/>
    <cellStyle name="Normal 13 7" xfId="710"/>
    <cellStyle name="Normal 13 7 2" xfId="711"/>
    <cellStyle name="Normal 13 7 3" xfId="712"/>
    <cellStyle name="Normal 13 7 4" xfId="713"/>
    <cellStyle name="Normal 13 7_CONC R.28" xfId="714"/>
    <cellStyle name="Normal 13 8" xfId="715"/>
    <cellStyle name="Normal 13 8 2" xfId="716"/>
    <cellStyle name="Normal 13 8 3" xfId="717"/>
    <cellStyle name="Normal 13 8 4" xfId="718"/>
    <cellStyle name="Normal 13 8_CONC R.28" xfId="719"/>
    <cellStyle name="Normal 13 9" xfId="720"/>
    <cellStyle name="Normal 13 9 2" xfId="721"/>
    <cellStyle name="Normal 13 9 3" xfId="722"/>
    <cellStyle name="Normal 13 9 4" xfId="723"/>
    <cellStyle name="Normal 13 9_CONC R.28" xfId="724"/>
    <cellStyle name="Normal 13_CONC R.28" xfId="725"/>
    <cellStyle name="Normal 14" xfId="726"/>
    <cellStyle name="Normal 14 2" xfId="727"/>
    <cellStyle name="Normal 15" xfId="728"/>
    <cellStyle name="Normal 15 2" xfId="729"/>
    <cellStyle name="Normal 16" xfId="730"/>
    <cellStyle name="Normal 16 2" xfId="731"/>
    <cellStyle name="Normal 17" xfId="732"/>
    <cellStyle name="Normal 17 2" xfId="733"/>
    <cellStyle name="Normal 17 3" xfId="734"/>
    <cellStyle name="Normal 17 4" xfId="735"/>
    <cellStyle name="Normal 17 5" xfId="736"/>
    <cellStyle name="Normal 17 6" xfId="737"/>
    <cellStyle name="Normal 17 7" xfId="738"/>
    <cellStyle name="Normal 18" xfId="739"/>
    <cellStyle name="Normal 18 2" xfId="740"/>
    <cellStyle name="Normal 19" xfId="741"/>
    <cellStyle name="Normal 19 2" xfId="742"/>
    <cellStyle name="Normal 19 2 2" xfId="743"/>
    <cellStyle name="Normal 19 2 2 2" xfId="744"/>
    <cellStyle name="Normal 19 2 2 2 2" xfId="745"/>
    <cellStyle name="Normal 19 2 3" xfId="746"/>
    <cellStyle name="Normal 19 3" xfId="747"/>
    <cellStyle name="Normal 19 3 2" xfId="748"/>
    <cellStyle name="Normal 19 4" xfId="749"/>
    <cellStyle name="Normal 2" xfId="44"/>
    <cellStyle name="Normal 2 10" xfId="750"/>
    <cellStyle name="Normal 2 11" xfId="751"/>
    <cellStyle name="Normal 2 12" xfId="752"/>
    <cellStyle name="Normal 2 13" xfId="753"/>
    <cellStyle name="Normal 2 14" xfId="754"/>
    <cellStyle name="Normal 2 15" xfId="755"/>
    <cellStyle name="Normal 2 16" xfId="756"/>
    <cellStyle name="Normal 2 16 2" xfId="757"/>
    <cellStyle name="Normal 2 16 2 10" xfId="758"/>
    <cellStyle name="Normal 2 16 2 11" xfId="759"/>
    <cellStyle name="Normal 2 16 2 12" xfId="760"/>
    <cellStyle name="Normal 2 16 2 13" xfId="761"/>
    <cellStyle name="Normal 2 16 2 14" xfId="762"/>
    <cellStyle name="Normal 2 16 2 15" xfId="763"/>
    <cellStyle name="Normal 2 16 2 16" xfId="764"/>
    <cellStyle name="Normal 2 16 2 17" xfId="765"/>
    <cellStyle name="Normal 2 16 2 18" xfId="766"/>
    <cellStyle name="Normal 2 16 2 19" xfId="767"/>
    <cellStyle name="Normal 2 16 2 2" xfId="768"/>
    <cellStyle name="Normal 2 16 2 20" xfId="769"/>
    <cellStyle name="Normal 2 16 2 21" xfId="770"/>
    <cellStyle name="Normal 2 16 2 22" xfId="771"/>
    <cellStyle name="Normal 2 16 2 23" xfId="772"/>
    <cellStyle name="Normal 2 16 2 24" xfId="773"/>
    <cellStyle name="Normal 2 16 2 25" xfId="774"/>
    <cellStyle name="Normal 2 16 2 26" xfId="775"/>
    <cellStyle name="Normal 2 16 2 27" xfId="776"/>
    <cellStyle name="Normal 2 16 2 28" xfId="777"/>
    <cellStyle name="Normal 2 16 2 29" xfId="778"/>
    <cellStyle name="Normal 2 16 2 3" xfId="779"/>
    <cellStyle name="Normal 2 16 2 30" xfId="780"/>
    <cellStyle name="Normal 2 16 2 31" xfId="781"/>
    <cellStyle name="Normal 2 16 2 32" xfId="782"/>
    <cellStyle name="Normal 2 16 2 33" xfId="783"/>
    <cellStyle name="Normal 2 16 2 34" xfId="784"/>
    <cellStyle name="Normal 2 16 2 35" xfId="785"/>
    <cellStyle name="Normal 2 16 2 4" xfId="786"/>
    <cellStyle name="Normal 2 16 2 5" xfId="787"/>
    <cellStyle name="Normal 2 16 2 6" xfId="788"/>
    <cellStyle name="Normal 2 16 2 7" xfId="789"/>
    <cellStyle name="Normal 2 16 2 8" xfId="790"/>
    <cellStyle name="Normal 2 16 2 9" xfId="791"/>
    <cellStyle name="Normal 2 16 3" xfId="792"/>
    <cellStyle name="Normal 2 16 3 10" xfId="793"/>
    <cellStyle name="Normal 2 16 3 11" xfId="794"/>
    <cellStyle name="Normal 2 16 3 12" xfId="795"/>
    <cellStyle name="Normal 2 16 3 13" xfId="796"/>
    <cellStyle name="Normal 2 16 3 14" xfId="797"/>
    <cellStyle name="Normal 2 16 3 15" xfId="798"/>
    <cellStyle name="Normal 2 16 3 16" xfId="799"/>
    <cellStyle name="Normal 2 16 3 17" xfId="800"/>
    <cellStyle name="Normal 2 16 3 18" xfId="801"/>
    <cellStyle name="Normal 2 16 3 19" xfId="802"/>
    <cellStyle name="Normal 2 16 3 2" xfId="803"/>
    <cellStyle name="Normal 2 16 3 20" xfId="804"/>
    <cellStyle name="Normal 2 16 3 21" xfId="805"/>
    <cellStyle name="Normal 2 16 3 22" xfId="806"/>
    <cellStyle name="Normal 2 16 3 23" xfId="807"/>
    <cellStyle name="Normal 2 16 3 24" xfId="808"/>
    <cellStyle name="Normal 2 16 3 3" xfId="809"/>
    <cellStyle name="Normal 2 16 3 4" xfId="810"/>
    <cellStyle name="Normal 2 16 3 5" xfId="811"/>
    <cellStyle name="Normal 2 16 3 6" xfId="812"/>
    <cellStyle name="Normal 2 16 3 7" xfId="813"/>
    <cellStyle name="Normal 2 16 3 8" xfId="814"/>
    <cellStyle name="Normal 2 16 3 9" xfId="815"/>
    <cellStyle name="Normal 2 16 4" xfId="816"/>
    <cellStyle name="Normal 2 16 5" xfId="817"/>
    <cellStyle name="Normal 2 16 6" xfId="818"/>
    <cellStyle name="Normal 2 16_CONC R.28" xfId="819"/>
    <cellStyle name="Normal 2 17" xfId="820"/>
    <cellStyle name="Normal 2 17 2" xfId="821"/>
    <cellStyle name="Normal 2 17 3" xfId="822"/>
    <cellStyle name="Normal 2 17 4" xfId="823"/>
    <cellStyle name="Normal 2 17_CONC R.28" xfId="824"/>
    <cellStyle name="Normal 2 18" xfId="825"/>
    <cellStyle name="Normal 2 18 2" xfId="826"/>
    <cellStyle name="Normal 2 18 3" xfId="827"/>
    <cellStyle name="Normal 2 18 4" xfId="828"/>
    <cellStyle name="Normal 2 18_CONC R.28" xfId="829"/>
    <cellStyle name="Normal 2 19" xfId="830"/>
    <cellStyle name="Normal 2 19 2" xfId="831"/>
    <cellStyle name="Normal 2 19 3" xfId="832"/>
    <cellStyle name="Normal 2 19 4" xfId="833"/>
    <cellStyle name="Normal 2 19_CONC R.28" xfId="834"/>
    <cellStyle name="Normal 2 2" xfId="45"/>
    <cellStyle name="Normal 2 2 2" xfId="52"/>
    <cellStyle name="Normal 2 2 2 2" xfId="835"/>
    <cellStyle name="Normal 2 2 3" xfId="836"/>
    <cellStyle name="Normal 2 2 4" xfId="837"/>
    <cellStyle name="Normal 2 2 5" xfId="838"/>
    <cellStyle name="Normal 2 2 6" xfId="839"/>
    <cellStyle name="Normal 2 2 7" xfId="840"/>
    <cellStyle name="Normal 2 2 8" xfId="841"/>
    <cellStyle name="Normal 2 2 9" xfId="2696"/>
    <cellStyle name="Normal 2 2 9 2" xfId="2697"/>
    <cellStyle name="Normal 2 2_anticipos 2016-abril-PEF -ing" xfId="842"/>
    <cellStyle name="Normal 2 20" xfId="843"/>
    <cellStyle name="Normal 2 20 2" xfId="844"/>
    <cellStyle name="Normal 2 20 3" xfId="845"/>
    <cellStyle name="Normal 2 20 4" xfId="846"/>
    <cellStyle name="Normal 2 20_CONC R.28" xfId="847"/>
    <cellStyle name="Normal 2 21" xfId="848"/>
    <cellStyle name="Normal 2 21 2" xfId="849"/>
    <cellStyle name="Normal 2 21 3" xfId="850"/>
    <cellStyle name="Normal 2 21 4" xfId="851"/>
    <cellStyle name="Normal 2 21_CONC R.28" xfId="852"/>
    <cellStyle name="Normal 2 22" xfId="853"/>
    <cellStyle name="Normal 2 22 2" xfId="854"/>
    <cellStyle name="Normal 2 22 3" xfId="855"/>
    <cellStyle name="Normal 2 22 4" xfId="856"/>
    <cellStyle name="Normal 2 22_CONC R.28" xfId="857"/>
    <cellStyle name="Normal 2 23" xfId="858"/>
    <cellStyle name="Normal 2 23 2" xfId="859"/>
    <cellStyle name="Normal 2 23 3" xfId="860"/>
    <cellStyle name="Normal 2 23 4" xfId="861"/>
    <cellStyle name="Normal 2 23_CONC R.28" xfId="862"/>
    <cellStyle name="Normal 2 24" xfId="863"/>
    <cellStyle name="Normal 2 24 2" xfId="864"/>
    <cellStyle name="Normal 2 24 3" xfId="865"/>
    <cellStyle name="Normal 2 24 4" xfId="866"/>
    <cellStyle name="Normal 2 24_CONC R.28" xfId="867"/>
    <cellStyle name="Normal 2 25" xfId="868"/>
    <cellStyle name="Normal 2 25 2" xfId="869"/>
    <cellStyle name="Normal 2 25 3" xfId="870"/>
    <cellStyle name="Normal 2 25 4" xfId="871"/>
    <cellStyle name="Normal 2 25_CONC R.28" xfId="872"/>
    <cellStyle name="Normal 2 26" xfId="873"/>
    <cellStyle name="Normal 2 26 2" xfId="874"/>
    <cellStyle name="Normal 2 26 3" xfId="875"/>
    <cellStyle name="Normal 2 26 4" xfId="876"/>
    <cellStyle name="Normal 2 26_CONC R.28" xfId="877"/>
    <cellStyle name="Normal 2 27" xfId="878"/>
    <cellStyle name="Normal 2 27 2" xfId="879"/>
    <cellStyle name="Normal 2 27 3" xfId="880"/>
    <cellStyle name="Normal 2 27 4" xfId="881"/>
    <cellStyle name="Normal 2 27_CONC R.28" xfId="882"/>
    <cellStyle name="Normal 2 28" xfId="883"/>
    <cellStyle name="Normal 2 28 2" xfId="884"/>
    <cellStyle name="Normal 2 28 3" xfId="885"/>
    <cellStyle name="Normal 2 28 4" xfId="886"/>
    <cellStyle name="Normal 2 28_CONC R.28" xfId="887"/>
    <cellStyle name="Normal 2 29" xfId="888"/>
    <cellStyle name="Normal 2 29 2" xfId="889"/>
    <cellStyle name="Normal 2 29 3" xfId="890"/>
    <cellStyle name="Normal 2 29 4" xfId="891"/>
    <cellStyle name="Normal 2 29_CONC R.28" xfId="892"/>
    <cellStyle name="Normal 2 3" xfId="893"/>
    <cellStyle name="Normal 2 30" xfId="894"/>
    <cellStyle name="Normal 2 30 2" xfId="895"/>
    <cellStyle name="Normal 2 30 3" xfId="896"/>
    <cellStyle name="Normal 2 30 4" xfId="897"/>
    <cellStyle name="Normal 2 30_CONC R.28" xfId="898"/>
    <cellStyle name="Normal 2 31" xfId="899"/>
    <cellStyle name="Normal 2 32" xfId="900"/>
    <cellStyle name="Normal 2 32 2" xfId="901"/>
    <cellStyle name="Normal 2 32 3" xfId="902"/>
    <cellStyle name="Normal 2 32 4" xfId="903"/>
    <cellStyle name="Normal 2 32_CONC R.28" xfId="904"/>
    <cellStyle name="Normal 2 33" xfId="905"/>
    <cellStyle name="Normal 2 33 2" xfId="906"/>
    <cellStyle name="Normal 2 33 3" xfId="907"/>
    <cellStyle name="Normal 2 33 4" xfId="908"/>
    <cellStyle name="Normal 2 33_CONC R.28" xfId="909"/>
    <cellStyle name="Normal 2 34" xfId="910"/>
    <cellStyle name="Normal 2 35" xfId="911"/>
    <cellStyle name="Normal 2 36" xfId="912"/>
    <cellStyle name="Normal 2 37" xfId="913"/>
    <cellStyle name="Normal 2 38" xfId="914"/>
    <cellStyle name="Normal 2 38 2" xfId="915"/>
    <cellStyle name="Normal 2 38 3" xfId="916"/>
    <cellStyle name="Normal 2 38 4" xfId="917"/>
    <cellStyle name="Normal 2 38_CONC R.28" xfId="918"/>
    <cellStyle name="Normal 2 39" xfId="919"/>
    <cellStyle name="Normal 2 39 2" xfId="920"/>
    <cellStyle name="Normal 2 39 3" xfId="921"/>
    <cellStyle name="Normal 2 39 4" xfId="922"/>
    <cellStyle name="Normal 2 39_CONC R.28" xfId="923"/>
    <cellStyle name="Normal 2 4" xfId="924"/>
    <cellStyle name="Normal 2 40" xfId="925"/>
    <cellStyle name="Normal 2 40 2" xfId="926"/>
    <cellStyle name="Normal 2 40 3" xfId="927"/>
    <cellStyle name="Normal 2 40 4" xfId="928"/>
    <cellStyle name="Normal 2 40_CONC R.28" xfId="929"/>
    <cellStyle name="Normal 2 41" xfId="930"/>
    <cellStyle name="Normal 2 41 2" xfId="931"/>
    <cellStyle name="Normal 2 41 3" xfId="932"/>
    <cellStyle name="Normal 2 41 4" xfId="933"/>
    <cellStyle name="Normal 2 41_CONC R.28" xfId="934"/>
    <cellStyle name="Normal 2 42" xfId="935"/>
    <cellStyle name="Normal 2 42 2" xfId="936"/>
    <cellStyle name="Normal 2 42 3" xfId="937"/>
    <cellStyle name="Normal 2 42 4" xfId="938"/>
    <cellStyle name="Normal 2 42_CONC R.28" xfId="939"/>
    <cellStyle name="Normal 2 43" xfId="940"/>
    <cellStyle name="Normal 2 43 2" xfId="941"/>
    <cellStyle name="Normal 2 43 3" xfId="942"/>
    <cellStyle name="Normal 2 43 4" xfId="943"/>
    <cellStyle name="Normal 2 43_CONC R.28" xfId="944"/>
    <cellStyle name="Normal 2 44" xfId="945"/>
    <cellStyle name="Normal 2 44 2" xfId="946"/>
    <cellStyle name="Normal 2 44 3" xfId="947"/>
    <cellStyle name="Normal 2 44 4" xfId="948"/>
    <cellStyle name="Normal 2 44_CONC R.28" xfId="949"/>
    <cellStyle name="Normal 2 45" xfId="950"/>
    <cellStyle name="Normal 2 45 2" xfId="951"/>
    <cellStyle name="Normal 2 45 3" xfId="952"/>
    <cellStyle name="Normal 2 45 4" xfId="953"/>
    <cellStyle name="Normal 2 45_CONC R.28" xfId="954"/>
    <cellStyle name="Normal 2 46" xfId="955"/>
    <cellStyle name="Normal 2 46 2" xfId="956"/>
    <cellStyle name="Normal 2 46 3" xfId="957"/>
    <cellStyle name="Normal 2 46 4" xfId="958"/>
    <cellStyle name="Normal 2 46_CONC R.28" xfId="959"/>
    <cellStyle name="Normal 2 47" xfId="960"/>
    <cellStyle name="Normal 2 48" xfId="961"/>
    <cellStyle name="Normal 2 49" xfId="962"/>
    <cellStyle name="Normal 2 5" xfId="963"/>
    <cellStyle name="Normal 2 50" xfId="964"/>
    <cellStyle name="Normal 2 51" xfId="965"/>
    <cellStyle name="Normal 2 52" xfId="966"/>
    <cellStyle name="Normal 2 53" xfId="967"/>
    <cellStyle name="Normal 2 54" xfId="968"/>
    <cellStyle name="Normal 2 55" xfId="969"/>
    <cellStyle name="Normal 2 56" xfId="970"/>
    <cellStyle name="Normal 2 57" xfId="971"/>
    <cellStyle name="Normal 2 58" xfId="972"/>
    <cellStyle name="Normal 2 59" xfId="973"/>
    <cellStyle name="Normal 2 6" xfId="974"/>
    <cellStyle name="Normal 2 60" xfId="975"/>
    <cellStyle name="Normal 2 61" xfId="976"/>
    <cellStyle name="Normal 2 62" xfId="977"/>
    <cellStyle name="Normal 2 63" xfId="978"/>
    <cellStyle name="Normal 2 64" xfId="979"/>
    <cellStyle name="Normal 2 64 2" xfId="980"/>
    <cellStyle name="Normal 2 64 3" xfId="981"/>
    <cellStyle name="Normal 2 64 4" xfId="982"/>
    <cellStyle name="Normal 2 64_CONC R.28" xfId="983"/>
    <cellStyle name="Normal 2 65" xfId="984"/>
    <cellStyle name="Normal 2 66" xfId="985"/>
    <cellStyle name="Normal 2 67" xfId="2688"/>
    <cellStyle name="Normal 2 68" xfId="2693"/>
    <cellStyle name="Normal 2 68 2" xfId="2698"/>
    <cellStyle name="Normal 2 7" xfId="986"/>
    <cellStyle name="Normal 2 8" xfId="987"/>
    <cellStyle name="Normal 2 9" xfId="988"/>
    <cellStyle name="Normal 2_anticipos 2016-abril-PEF -ing" xfId="989"/>
    <cellStyle name="Normal 20" xfId="990"/>
    <cellStyle name="Normal 20 10" xfId="991"/>
    <cellStyle name="Normal 20 11" xfId="992"/>
    <cellStyle name="Normal 20 12" xfId="993"/>
    <cellStyle name="Normal 20 13" xfId="994"/>
    <cellStyle name="Normal 20 14" xfId="995"/>
    <cellStyle name="Normal 20 15" xfId="996"/>
    <cellStyle name="Normal 20 16" xfId="997"/>
    <cellStyle name="Normal 20 17" xfId="998"/>
    <cellStyle name="Normal 20 18" xfId="999"/>
    <cellStyle name="Normal 20 19" xfId="1000"/>
    <cellStyle name="Normal 20 2" xfId="1001"/>
    <cellStyle name="Normal 20 20" xfId="1002"/>
    <cellStyle name="Normal 20 21" xfId="1003"/>
    <cellStyle name="Normal 20 22" xfId="1004"/>
    <cellStyle name="Normal 20 23" xfId="1005"/>
    <cellStyle name="Normal 20 24" xfId="1006"/>
    <cellStyle name="Normal 20 25" xfId="1007"/>
    <cellStyle name="Normal 20 26" xfId="1008"/>
    <cellStyle name="Normal 20 27" xfId="1009"/>
    <cellStyle name="Normal 20 28" xfId="1010"/>
    <cellStyle name="Normal 20 29" xfId="1011"/>
    <cellStyle name="Normal 20 3" xfId="1012"/>
    <cellStyle name="Normal 20 30" xfId="1013"/>
    <cellStyle name="Normal 20 31" xfId="1014"/>
    <cellStyle name="Normal 20 32" xfId="1015"/>
    <cellStyle name="Normal 20 33" xfId="1016"/>
    <cellStyle name="Normal 20 34" xfId="1017"/>
    <cellStyle name="Normal 20 35" xfId="1018"/>
    <cellStyle name="Normal 20 36" xfId="1019"/>
    <cellStyle name="Normal 20 37" xfId="1020"/>
    <cellStyle name="Normal 20 38" xfId="1021"/>
    <cellStyle name="Normal 20 39" xfId="1022"/>
    <cellStyle name="Normal 20 4" xfId="1023"/>
    <cellStyle name="Normal 20 40" xfId="1024"/>
    <cellStyle name="Normal 20 41" xfId="1025"/>
    <cellStyle name="Normal 20 42" xfId="1026"/>
    <cellStyle name="Normal 20 43" xfId="1027"/>
    <cellStyle name="Normal 20 44" xfId="1028"/>
    <cellStyle name="Normal 20 45" xfId="1029"/>
    <cellStyle name="Normal 20 46" xfId="1030"/>
    <cellStyle name="Normal 20 47" xfId="1031"/>
    <cellStyle name="Normal 20 5" xfId="1032"/>
    <cellStyle name="Normal 20 6" xfId="1033"/>
    <cellStyle name="Normal 20 7" xfId="1034"/>
    <cellStyle name="Normal 20 8" xfId="1035"/>
    <cellStyle name="Normal 20 9" xfId="1036"/>
    <cellStyle name="Normal 21" xfId="1037"/>
    <cellStyle name="Normal 21 10" xfId="1038"/>
    <cellStyle name="Normal 21 10 2" xfId="1039"/>
    <cellStyle name="Normal 21 10 3" xfId="1040"/>
    <cellStyle name="Normal 21 10 4" xfId="1041"/>
    <cellStyle name="Normal 21 10_CONC R.28" xfId="1042"/>
    <cellStyle name="Normal 21 11" xfId="1043"/>
    <cellStyle name="Normal 21 11 2" xfId="1044"/>
    <cellStyle name="Normal 21 11 3" xfId="1045"/>
    <cellStyle name="Normal 21 11 4" xfId="1046"/>
    <cellStyle name="Normal 21 11_CONC R.28" xfId="1047"/>
    <cellStyle name="Normal 21 12" xfId="1048"/>
    <cellStyle name="Normal 21 12 2" xfId="1049"/>
    <cellStyle name="Normal 21 12 3" xfId="1050"/>
    <cellStyle name="Normal 21 12 4" xfId="1051"/>
    <cellStyle name="Normal 21 12_CONC R.28" xfId="1052"/>
    <cellStyle name="Normal 21 13" xfId="1053"/>
    <cellStyle name="Normal 21 13 2" xfId="1054"/>
    <cellStyle name="Normal 21 13 3" xfId="1055"/>
    <cellStyle name="Normal 21 13 4" xfId="1056"/>
    <cellStyle name="Normal 21 13_CONC R.28" xfId="1057"/>
    <cellStyle name="Normal 21 14" xfId="1058"/>
    <cellStyle name="Normal 21 14 2" xfId="1059"/>
    <cellStyle name="Normal 21 14 3" xfId="1060"/>
    <cellStyle name="Normal 21 14 4" xfId="1061"/>
    <cellStyle name="Normal 21 14_CONC R.28" xfId="1062"/>
    <cellStyle name="Normal 21 15" xfId="1063"/>
    <cellStyle name="Normal 21 15 2" xfId="1064"/>
    <cellStyle name="Normal 21 15 3" xfId="1065"/>
    <cellStyle name="Normal 21 15 4" xfId="1066"/>
    <cellStyle name="Normal 21 15_CONC R.28" xfId="1067"/>
    <cellStyle name="Normal 21 16" xfId="1068"/>
    <cellStyle name="Normal 21 16 2" xfId="1069"/>
    <cellStyle name="Normal 21 16 3" xfId="1070"/>
    <cellStyle name="Normal 21 16 4" xfId="1071"/>
    <cellStyle name="Normal 21 16_CONC R.28" xfId="1072"/>
    <cellStyle name="Normal 21 17" xfId="1073"/>
    <cellStyle name="Normal 21 17 2" xfId="1074"/>
    <cellStyle name="Normal 21 17 3" xfId="1075"/>
    <cellStyle name="Normal 21 17 4" xfId="1076"/>
    <cellStyle name="Normal 21 17_CONC R.28" xfId="1077"/>
    <cellStyle name="Normal 21 18" xfId="1078"/>
    <cellStyle name="Normal 21 18 2" xfId="1079"/>
    <cellStyle name="Normal 21 18 3" xfId="1080"/>
    <cellStyle name="Normal 21 18 4" xfId="1081"/>
    <cellStyle name="Normal 21 18_CONC R.28" xfId="1082"/>
    <cellStyle name="Normal 21 19" xfId="1083"/>
    <cellStyle name="Normal 21 19 2" xfId="1084"/>
    <cellStyle name="Normal 21 19 3" xfId="1085"/>
    <cellStyle name="Normal 21 19 4" xfId="1086"/>
    <cellStyle name="Normal 21 19_CONC R.28" xfId="1087"/>
    <cellStyle name="Normal 21 2" xfId="1088"/>
    <cellStyle name="Normal 21 2 2" xfId="1089"/>
    <cellStyle name="Normal 21 2 3" xfId="1090"/>
    <cellStyle name="Normal 21 2 4" xfId="1091"/>
    <cellStyle name="Normal 21 2 5" xfId="1092"/>
    <cellStyle name="Normal 21 2_CONC R.28" xfId="1093"/>
    <cellStyle name="Normal 21 20" xfId="1094"/>
    <cellStyle name="Normal 21 20 2" xfId="1095"/>
    <cellStyle name="Normal 21 20 3" xfId="1096"/>
    <cellStyle name="Normal 21 20 4" xfId="1097"/>
    <cellStyle name="Normal 21 20_CONC R.28" xfId="1098"/>
    <cellStyle name="Normal 21 21" xfId="1099"/>
    <cellStyle name="Normal 21 21 2" xfId="1100"/>
    <cellStyle name="Normal 21 21 3" xfId="1101"/>
    <cellStyle name="Normal 21 21 4" xfId="1102"/>
    <cellStyle name="Normal 21 21_CONC R.28" xfId="1103"/>
    <cellStyle name="Normal 21 22" xfId="1104"/>
    <cellStyle name="Normal 21 22 2" xfId="1105"/>
    <cellStyle name="Normal 21 22 3" xfId="1106"/>
    <cellStyle name="Normal 21 22 4" xfId="1107"/>
    <cellStyle name="Normal 21 22_CONC R.28" xfId="1108"/>
    <cellStyle name="Normal 21 23" xfId="1109"/>
    <cellStyle name="Normal 21 23 2" xfId="1110"/>
    <cellStyle name="Normal 21 23 3" xfId="1111"/>
    <cellStyle name="Normal 21 23 4" xfId="1112"/>
    <cellStyle name="Normal 21 23_CONC R.28" xfId="1113"/>
    <cellStyle name="Normal 21 24" xfId="1114"/>
    <cellStyle name="Normal 21 24 2" xfId="1115"/>
    <cellStyle name="Normal 21 24 3" xfId="1116"/>
    <cellStyle name="Normal 21 24 4" xfId="1117"/>
    <cellStyle name="Normal 21 24_CONC R.28" xfId="1118"/>
    <cellStyle name="Normal 21 25" xfId="1119"/>
    <cellStyle name="Normal 21 25 2" xfId="1120"/>
    <cellStyle name="Normal 21 25 3" xfId="1121"/>
    <cellStyle name="Normal 21 25 4" xfId="1122"/>
    <cellStyle name="Normal 21 25_CONC R.28" xfId="1123"/>
    <cellStyle name="Normal 21 26" xfId="1124"/>
    <cellStyle name="Normal 21 27" xfId="1125"/>
    <cellStyle name="Normal 21 28" xfId="1126"/>
    <cellStyle name="Normal 21 29" xfId="1127"/>
    <cellStyle name="Normal 21 3" xfId="1128"/>
    <cellStyle name="Normal 21 3 2" xfId="1129"/>
    <cellStyle name="Normal 21 3 3" xfId="1130"/>
    <cellStyle name="Normal 21 3 4" xfId="1131"/>
    <cellStyle name="Normal 21 3_CONC R.28" xfId="1132"/>
    <cellStyle name="Normal 21 4" xfId="1133"/>
    <cellStyle name="Normal 21 4 2" xfId="1134"/>
    <cellStyle name="Normal 21 4 3" xfId="1135"/>
    <cellStyle name="Normal 21 4 4" xfId="1136"/>
    <cellStyle name="Normal 21 4_CONC R.28" xfId="1137"/>
    <cellStyle name="Normal 21 5" xfId="1138"/>
    <cellStyle name="Normal 21 5 2" xfId="1139"/>
    <cellStyle name="Normal 21 5 3" xfId="1140"/>
    <cellStyle name="Normal 21 5 4" xfId="1141"/>
    <cellStyle name="Normal 21 5_CONC R.28" xfId="1142"/>
    <cellStyle name="Normal 21 6" xfId="1143"/>
    <cellStyle name="Normal 21 6 2" xfId="1144"/>
    <cellStyle name="Normal 21 6 3" xfId="1145"/>
    <cellStyle name="Normal 21 6 4" xfId="1146"/>
    <cellStyle name="Normal 21 6_CONC R.28" xfId="1147"/>
    <cellStyle name="Normal 21 7" xfId="1148"/>
    <cellStyle name="Normal 21 7 2" xfId="1149"/>
    <cellStyle name="Normal 21 7 3" xfId="1150"/>
    <cellStyle name="Normal 21 7 4" xfId="1151"/>
    <cellStyle name="Normal 21 7_CONC R.28" xfId="1152"/>
    <cellStyle name="Normal 21 8" xfId="1153"/>
    <cellStyle name="Normal 21 8 2" xfId="1154"/>
    <cellStyle name="Normal 21 8 3" xfId="1155"/>
    <cellStyle name="Normal 21 8 4" xfId="1156"/>
    <cellStyle name="Normal 21 8_CONC R.28" xfId="1157"/>
    <cellStyle name="Normal 21 9" xfId="1158"/>
    <cellStyle name="Normal 21 9 2" xfId="1159"/>
    <cellStyle name="Normal 21 9 3" xfId="1160"/>
    <cellStyle name="Normal 21 9 4" xfId="1161"/>
    <cellStyle name="Normal 21 9_CONC R.28" xfId="1162"/>
    <cellStyle name="Normal 21_CONC R.28" xfId="1163"/>
    <cellStyle name="Normal 22" xfId="1164"/>
    <cellStyle name="Normal 22 2" xfId="1165"/>
    <cellStyle name="Normal 22 3" xfId="1166"/>
    <cellStyle name="Normal 22 4" xfId="1167"/>
    <cellStyle name="Normal 23" xfId="1168"/>
    <cellStyle name="Normal 23 2" xfId="1169"/>
    <cellStyle name="Normal 23 3" xfId="1170"/>
    <cellStyle name="Normal 24" xfId="1171"/>
    <cellStyle name="Normal 24 2" xfId="1172"/>
    <cellStyle name="Normal 24 3" xfId="1173"/>
    <cellStyle name="Normal 25" xfId="1174"/>
    <cellStyle name="Normal 25 2" xfId="1175"/>
    <cellStyle name="Normal 25 3" xfId="1176"/>
    <cellStyle name="Normal 26" xfId="1177"/>
    <cellStyle name="Normal 26 2" xfId="1178"/>
    <cellStyle name="Normal 26 3" xfId="1179"/>
    <cellStyle name="Normal 26 3 2" xfId="1180"/>
    <cellStyle name="Normal 26 3 2 2" xfId="1181"/>
    <cellStyle name="Normal 27" xfId="1182"/>
    <cellStyle name="Normal 27 2" xfId="1183"/>
    <cellStyle name="Normal 28" xfId="1184"/>
    <cellStyle name="Normal 28 2" xfId="1185"/>
    <cellStyle name="Normal 29" xfId="1186"/>
    <cellStyle name="Normal 29 2" xfId="1187"/>
    <cellStyle name="Normal 3" xfId="46"/>
    <cellStyle name="Normal 3 10" xfId="1188"/>
    <cellStyle name="Normal 3 11" xfId="1189"/>
    <cellStyle name="Normal 3 12" xfId="2695"/>
    <cellStyle name="Normal 3 2" xfId="1190"/>
    <cellStyle name="Normal 3 2 2" xfId="2690"/>
    <cellStyle name="Normal 3 3" xfId="1191"/>
    <cellStyle name="Normal 3 4" xfId="1192"/>
    <cellStyle name="Normal 3 5" xfId="1193"/>
    <cellStyle name="Normal 3 6" xfId="1194"/>
    <cellStyle name="Normal 3 7" xfId="1195"/>
    <cellStyle name="Normal 3 8" xfId="1196"/>
    <cellStyle name="Normal 3 9" xfId="1197"/>
    <cellStyle name="Normal 3 9 2" xfId="1198"/>
    <cellStyle name="Normal 3 9 3" xfId="1199"/>
    <cellStyle name="Normal 3_anticipos 2016-abril-PEF -ing" xfId="1200"/>
    <cellStyle name="Normal 30" xfId="1201"/>
    <cellStyle name="Normal 30 10" xfId="1202"/>
    <cellStyle name="Normal 30 10 2" xfId="1203"/>
    <cellStyle name="Normal 30 10 3" xfId="1204"/>
    <cellStyle name="Normal 30 10 4" xfId="1205"/>
    <cellStyle name="Normal 30 10_CONC R.28" xfId="1206"/>
    <cellStyle name="Normal 30 11" xfId="1207"/>
    <cellStyle name="Normal 30 11 2" xfId="1208"/>
    <cellStyle name="Normal 30 11 3" xfId="1209"/>
    <cellStyle name="Normal 30 11 4" xfId="1210"/>
    <cellStyle name="Normal 30 11_CONC R.28" xfId="1211"/>
    <cellStyle name="Normal 30 12" xfId="1212"/>
    <cellStyle name="Normal 30 12 2" xfId="1213"/>
    <cellStyle name="Normal 30 12 3" xfId="1214"/>
    <cellStyle name="Normal 30 12 4" xfId="1215"/>
    <cellStyle name="Normal 30 12_CONC R.28" xfId="1216"/>
    <cellStyle name="Normal 30 13" xfId="1217"/>
    <cellStyle name="Normal 30 13 2" xfId="1218"/>
    <cellStyle name="Normal 30 13 3" xfId="1219"/>
    <cellStyle name="Normal 30 13 4" xfId="1220"/>
    <cellStyle name="Normal 30 13_CONC R.28" xfId="1221"/>
    <cellStyle name="Normal 30 14" xfId="1222"/>
    <cellStyle name="Normal 30 14 2" xfId="1223"/>
    <cellStyle name="Normal 30 14 3" xfId="1224"/>
    <cellStyle name="Normal 30 14 4" xfId="1225"/>
    <cellStyle name="Normal 30 14_CONC R.28" xfId="1226"/>
    <cellStyle name="Normal 30 15" xfId="1227"/>
    <cellStyle name="Normal 30 15 2" xfId="1228"/>
    <cellStyle name="Normal 30 15 3" xfId="1229"/>
    <cellStyle name="Normal 30 15 4" xfId="1230"/>
    <cellStyle name="Normal 30 15_CONC R.28" xfId="1231"/>
    <cellStyle name="Normal 30 16" xfId="1232"/>
    <cellStyle name="Normal 30 16 2" xfId="1233"/>
    <cellStyle name="Normal 30 16 3" xfId="1234"/>
    <cellStyle name="Normal 30 16 4" xfId="1235"/>
    <cellStyle name="Normal 30 16_CONC R.28" xfId="1236"/>
    <cellStyle name="Normal 30 17" xfId="1237"/>
    <cellStyle name="Normal 30 17 2" xfId="1238"/>
    <cellStyle name="Normal 30 17 3" xfId="1239"/>
    <cellStyle name="Normal 30 17 4" xfId="1240"/>
    <cellStyle name="Normal 30 17_CONC R.28" xfId="1241"/>
    <cellStyle name="Normal 30 18" xfId="1242"/>
    <cellStyle name="Normal 30 18 2" xfId="1243"/>
    <cellStyle name="Normal 30 18 3" xfId="1244"/>
    <cellStyle name="Normal 30 18 4" xfId="1245"/>
    <cellStyle name="Normal 30 18_CONC R.28" xfId="1246"/>
    <cellStyle name="Normal 30 19" xfId="1247"/>
    <cellStyle name="Normal 30 19 2" xfId="1248"/>
    <cellStyle name="Normal 30 19 3" xfId="1249"/>
    <cellStyle name="Normal 30 19 4" xfId="1250"/>
    <cellStyle name="Normal 30 19_CONC R.28" xfId="1251"/>
    <cellStyle name="Normal 30 2" xfId="1252"/>
    <cellStyle name="Normal 30 2 2" xfId="1253"/>
    <cellStyle name="Normal 30 2 3" xfId="1254"/>
    <cellStyle name="Normal 30 2 4" xfId="1255"/>
    <cellStyle name="Normal 30 2 5" xfId="1256"/>
    <cellStyle name="Normal 30 2_CONC R.28" xfId="1257"/>
    <cellStyle name="Normal 30 20" xfId="1258"/>
    <cellStyle name="Normal 30 20 2" xfId="1259"/>
    <cellStyle name="Normal 30 20 3" xfId="1260"/>
    <cellStyle name="Normal 30 20 4" xfId="1261"/>
    <cellStyle name="Normal 30 20_CONC R.28" xfId="1262"/>
    <cellStyle name="Normal 30 21" xfId="1263"/>
    <cellStyle name="Normal 30 21 2" xfId="1264"/>
    <cellStyle name="Normal 30 21 3" xfId="1265"/>
    <cellStyle name="Normal 30 21 4" xfId="1266"/>
    <cellStyle name="Normal 30 21 5" xfId="1267"/>
    <cellStyle name="Normal 30 21_CONC R.28" xfId="1268"/>
    <cellStyle name="Normal 30 22" xfId="1269"/>
    <cellStyle name="Normal 30 22 2" xfId="1270"/>
    <cellStyle name="Normal 30 22 3" xfId="1271"/>
    <cellStyle name="Normal 30 22 4" xfId="1272"/>
    <cellStyle name="Normal 30 22_CONC R.28" xfId="1273"/>
    <cellStyle name="Normal 30 23" xfId="1274"/>
    <cellStyle name="Normal 30 23 2" xfId="1275"/>
    <cellStyle name="Normal 30 23 3" xfId="1276"/>
    <cellStyle name="Normal 30 23 4" xfId="1277"/>
    <cellStyle name="Normal 30 23_CONC R.28" xfId="1278"/>
    <cellStyle name="Normal 30 24" xfId="1279"/>
    <cellStyle name="Normal 30 24 2" xfId="1280"/>
    <cellStyle name="Normal 30 24 3" xfId="1281"/>
    <cellStyle name="Normal 30 24 4" xfId="1282"/>
    <cellStyle name="Normal 30 24_CONC R.28" xfId="1283"/>
    <cellStyle name="Normal 30 25" xfId="1284"/>
    <cellStyle name="Normal 30 26" xfId="1285"/>
    <cellStyle name="Normal 30 27" xfId="1286"/>
    <cellStyle name="Normal 30 3" xfId="1287"/>
    <cellStyle name="Normal 30 3 2" xfId="1288"/>
    <cellStyle name="Normal 30 3 3" xfId="1289"/>
    <cellStyle name="Normal 30 3 4" xfId="1290"/>
    <cellStyle name="Normal 30 3_CONC R.28" xfId="1291"/>
    <cellStyle name="Normal 30 4" xfId="1292"/>
    <cellStyle name="Normal 30 4 2" xfId="1293"/>
    <cellStyle name="Normal 30 4 3" xfId="1294"/>
    <cellStyle name="Normal 30 4 4" xfId="1295"/>
    <cellStyle name="Normal 30 4_CONC R.28" xfId="1296"/>
    <cellStyle name="Normal 30 5" xfId="1297"/>
    <cellStyle name="Normal 30 5 2" xfId="1298"/>
    <cellStyle name="Normal 30 5 3" xfId="1299"/>
    <cellStyle name="Normal 30 5 4" xfId="1300"/>
    <cellStyle name="Normal 30 5_CONC R.28" xfId="1301"/>
    <cellStyle name="Normal 30 6" xfId="1302"/>
    <cellStyle name="Normal 30 6 2" xfId="1303"/>
    <cellStyle name="Normal 30 6 3" xfId="1304"/>
    <cellStyle name="Normal 30 6 4" xfId="1305"/>
    <cellStyle name="Normal 30 6_CONC R.28" xfId="1306"/>
    <cellStyle name="Normal 30 7" xfId="1307"/>
    <cellStyle name="Normal 30 7 2" xfId="1308"/>
    <cellStyle name="Normal 30 7 3" xfId="1309"/>
    <cellStyle name="Normal 30 7 4" xfId="1310"/>
    <cellStyle name="Normal 30 7_CONC R.28" xfId="1311"/>
    <cellStyle name="Normal 30 8" xfId="1312"/>
    <cellStyle name="Normal 30 8 2" xfId="1313"/>
    <cellStyle name="Normal 30 8 3" xfId="1314"/>
    <cellStyle name="Normal 30 8 4" xfId="1315"/>
    <cellStyle name="Normal 30 8_CONC R.28" xfId="1316"/>
    <cellStyle name="Normal 30 9" xfId="1317"/>
    <cellStyle name="Normal 30 9 2" xfId="1318"/>
    <cellStyle name="Normal 30 9 3" xfId="1319"/>
    <cellStyle name="Normal 30 9 4" xfId="1320"/>
    <cellStyle name="Normal 30 9_CONC R.28" xfId="1321"/>
    <cellStyle name="Normal 30_CONC R.28" xfId="1322"/>
    <cellStyle name="Normal 31" xfId="1323"/>
    <cellStyle name="Normal 31 10" xfId="1324"/>
    <cellStyle name="Normal 31 11" xfId="1325"/>
    <cellStyle name="Normal 31 12" xfId="1326"/>
    <cellStyle name="Normal 31 13" xfId="1327"/>
    <cellStyle name="Normal 31 14" xfId="1328"/>
    <cellStyle name="Normal 31 15" xfId="1329"/>
    <cellStyle name="Normal 31 16" xfId="1330"/>
    <cellStyle name="Normal 31 17" xfId="1331"/>
    <cellStyle name="Normal 31 18" xfId="1332"/>
    <cellStyle name="Normal 31 19" xfId="1333"/>
    <cellStyle name="Normal 31 2" xfId="1334"/>
    <cellStyle name="Normal 31 20" xfId="1335"/>
    <cellStyle name="Normal 31 21" xfId="1336"/>
    <cellStyle name="Normal 31 22" xfId="1337"/>
    <cellStyle name="Normal 31 23" xfId="1338"/>
    <cellStyle name="Normal 31 24" xfId="1339"/>
    <cellStyle name="Normal 31 3" xfId="1340"/>
    <cellStyle name="Normal 31 4" xfId="1341"/>
    <cellStyle name="Normal 31 5" xfId="1342"/>
    <cellStyle name="Normal 31 6" xfId="1343"/>
    <cellStyle name="Normal 31 7" xfId="1344"/>
    <cellStyle name="Normal 31 8" xfId="1345"/>
    <cellStyle name="Normal 31 9" xfId="1346"/>
    <cellStyle name="Normal 32" xfId="1347"/>
    <cellStyle name="Normal 32 10" xfId="1348"/>
    <cellStyle name="Normal 32 10 2" xfId="1349"/>
    <cellStyle name="Normal 32 10 3" xfId="1350"/>
    <cellStyle name="Normal 32 10 4" xfId="1351"/>
    <cellStyle name="Normal 32 10_CONC R.28" xfId="1352"/>
    <cellStyle name="Normal 32 11" xfId="1353"/>
    <cellStyle name="Normal 32 11 2" xfId="1354"/>
    <cellStyle name="Normal 32 11 3" xfId="1355"/>
    <cellStyle name="Normal 32 11 4" xfId="1356"/>
    <cellStyle name="Normal 32 11_CONC R.28" xfId="1357"/>
    <cellStyle name="Normal 32 12" xfId="1358"/>
    <cellStyle name="Normal 32 12 2" xfId="1359"/>
    <cellStyle name="Normal 32 12 3" xfId="1360"/>
    <cellStyle name="Normal 32 12 4" xfId="1361"/>
    <cellStyle name="Normal 32 12_CONC R.28" xfId="1362"/>
    <cellStyle name="Normal 32 13" xfId="1363"/>
    <cellStyle name="Normal 32 13 2" xfId="1364"/>
    <cellStyle name="Normal 32 13 3" xfId="1365"/>
    <cellStyle name="Normal 32 13 4" xfId="1366"/>
    <cellStyle name="Normal 32 13_CONC R.28" xfId="1367"/>
    <cellStyle name="Normal 32 14" xfId="1368"/>
    <cellStyle name="Normal 32 14 2" xfId="1369"/>
    <cellStyle name="Normal 32 14 3" xfId="1370"/>
    <cellStyle name="Normal 32 14 4" xfId="1371"/>
    <cellStyle name="Normal 32 14_CONC R.28" xfId="1372"/>
    <cellStyle name="Normal 32 15" xfId="1373"/>
    <cellStyle name="Normal 32 15 2" xfId="1374"/>
    <cellStyle name="Normal 32 15 3" xfId="1375"/>
    <cellStyle name="Normal 32 15 4" xfId="1376"/>
    <cellStyle name="Normal 32 15_CONC R.28" xfId="1377"/>
    <cellStyle name="Normal 32 16" xfId="1378"/>
    <cellStyle name="Normal 32 16 2" xfId="1379"/>
    <cellStyle name="Normal 32 16 3" xfId="1380"/>
    <cellStyle name="Normal 32 16 4" xfId="1381"/>
    <cellStyle name="Normal 32 16_CONC R.28" xfId="1382"/>
    <cellStyle name="Normal 32 17" xfId="1383"/>
    <cellStyle name="Normal 32 17 2" xfId="1384"/>
    <cellStyle name="Normal 32 17 3" xfId="1385"/>
    <cellStyle name="Normal 32 17 4" xfId="1386"/>
    <cellStyle name="Normal 32 17_CONC R.28" xfId="1387"/>
    <cellStyle name="Normal 32 18" xfId="1388"/>
    <cellStyle name="Normal 32 18 2" xfId="1389"/>
    <cellStyle name="Normal 32 18 3" xfId="1390"/>
    <cellStyle name="Normal 32 18 4" xfId="1391"/>
    <cellStyle name="Normal 32 18_CONC R.28" xfId="1392"/>
    <cellStyle name="Normal 32 19" xfId="1393"/>
    <cellStyle name="Normal 32 19 2" xfId="1394"/>
    <cellStyle name="Normal 32 19 3" xfId="1395"/>
    <cellStyle name="Normal 32 19 4" xfId="1396"/>
    <cellStyle name="Normal 32 19_CONC R.28" xfId="1397"/>
    <cellStyle name="Normal 32 2" xfId="1398"/>
    <cellStyle name="Normal 32 2 2" xfId="1399"/>
    <cellStyle name="Normal 32 2 3" xfId="1400"/>
    <cellStyle name="Normal 32 2 4" xfId="1401"/>
    <cellStyle name="Normal 32 2 5" xfId="1402"/>
    <cellStyle name="Normal 32 2_CONC R.28" xfId="1403"/>
    <cellStyle name="Normal 32 20" xfId="1404"/>
    <cellStyle name="Normal 32 20 2" xfId="1405"/>
    <cellStyle name="Normal 32 20 3" xfId="1406"/>
    <cellStyle name="Normal 32 20 4" xfId="1407"/>
    <cellStyle name="Normal 32 20_CONC R.28" xfId="1408"/>
    <cellStyle name="Normal 32 21" xfId="1409"/>
    <cellStyle name="Normal 32 21 2" xfId="1410"/>
    <cellStyle name="Normal 32 21 3" xfId="1411"/>
    <cellStyle name="Normal 32 21 4" xfId="1412"/>
    <cellStyle name="Normal 32 21 5" xfId="1413"/>
    <cellStyle name="Normal 32 21_CONC R.28" xfId="1414"/>
    <cellStyle name="Normal 32 22" xfId="1415"/>
    <cellStyle name="Normal 32 22 2" xfId="1416"/>
    <cellStyle name="Normal 32 22 3" xfId="1417"/>
    <cellStyle name="Normal 32 22 4" xfId="1418"/>
    <cellStyle name="Normal 32 22_CONC R.28" xfId="1419"/>
    <cellStyle name="Normal 32 23" xfId="1420"/>
    <cellStyle name="Normal 32 23 2" xfId="1421"/>
    <cellStyle name="Normal 32 23 3" xfId="1422"/>
    <cellStyle name="Normal 32 23 4" xfId="1423"/>
    <cellStyle name="Normal 32 23_CONC R.28" xfId="1424"/>
    <cellStyle name="Normal 32 24" xfId="1425"/>
    <cellStyle name="Normal 32 24 2" xfId="1426"/>
    <cellStyle name="Normal 32 24 3" xfId="1427"/>
    <cellStyle name="Normal 32 24 4" xfId="1428"/>
    <cellStyle name="Normal 32 24_CONC R.28" xfId="1429"/>
    <cellStyle name="Normal 32 25" xfId="1430"/>
    <cellStyle name="Normal 32 26" xfId="1431"/>
    <cellStyle name="Normal 32 27" xfId="1432"/>
    <cellStyle name="Normal 32 3" xfId="1433"/>
    <cellStyle name="Normal 32 3 2" xfId="1434"/>
    <cellStyle name="Normal 32 3 3" xfId="1435"/>
    <cellStyle name="Normal 32 3 4" xfId="1436"/>
    <cellStyle name="Normal 32 3_CONC R.28" xfId="1437"/>
    <cellStyle name="Normal 32 4" xfId="1438"/>
    <cellStyle name="Normal 32 4 2" xfId="1439"/>
    <cellStyle name="Normal 32 4 3" xfId="1440"/>
    <cellStyle name="Normal 32 4 4" xfId="1441"/>
    <cellStyle name="Normal 32 4_CONC R.28" xfId="1442"/>
    <cellStyle name="Normal 32 5" xfId="1443"/>
    <cellStyle name="Normal 32 5 2" xfId="1444"/>
    <cellStyle name="Normal 32 5 3" xfId="1445"/>
    <cellStyle name="Normal 32 5 4" xfId="1446"/>
    <cellStyle name="Normal 32 5_CONC R.28" xfId="1447"/>
    <cellStyle name="Normal 32 6" xfId="1448"/>
    <cellStyle name="Normal 32 6 2" xfId="1449"/>
    <cellStyle name="Normal 32 6 3" xfId="1450"/>
    <cellStyle name="Normal 32 6 4" xfId="1451"/>
    <cellStyle name="Normal 32 6_CONC R.28" xfId="1452"/>
    <cellStyle name="Normal 32 7" xfId="1453"/>
    <cellStyle name="Normal 32 7 2" xfId="1454"/>
    <cellStyle name="Normal 32 7 3" xfId="1455"/>
    <cellStyle name="Normal 32 7 4" xfId="1456"/>
    <cellStyle name="Normal 32 7_CONC R.28" xfId="1457"/>
    <cellStyle name="Normal 32 8" xfId="1458"/>
    <cellStyle name="Normal 32 8 2" xfId="1459"/>
    <cellStyle name="Normal 32 8 3" xfId="1460"/>
    <cellStyle name="Normal 32 8 4" xfId="1461"/>
    <cellStyle name="Normal 32 8_CONC R.28" xfId="1462"/>
    <cellStyle name="Normal 32 9" xfId="1463"/>
    <cellStyle name="Normal 32 9 2" xfId="1464"/>
    <cellStyle name="Normal 32 9 3" xfId="1465"/>
    <cellStyle name="Normal 32 9 4" xfId="1466"/>
    <cellStyle name="Normal 32 9_CONC R.28" xfId="1467"/>
    <cellStyle name="Normal 32_CONC R.28" xfId="1468"/>
    <cellStyle name="Normal 33" xfId="1469"/>
    <cellStyle name="Normal 33 2" xfId="1470"/>
    <cellStyle name="Normal 34" xfId="1471"/>
    <cellStyle name="Normal 34 10" xfId="1472"/>
    <cellStyle name="Normal 34 10 2" xfId="1473"/>
    <cellStyle name="Normal 34 10 3" xfId="1474"/>
    <cellStyle name="Normal 34 10 4" xfId="1475"/>
    <cellStyle name="Normal 34 10_CONC R.28" xfId="1476"/>
    <cellStyle name="Normal 34 11" xfId="1477"/>
    <cellStyle name="Normal 34 11 2" xfId="1478"/>
    <cellStyle name="Normal 34 11 3" xfId="1479"/>
    <cellStyle name="Normal 34 11 4" xfId="1480"/>
    <cellStyle name="Normal 34 11_CONC R.28" xfId="1481"/>
    <cellStyle name="Normal 34 12" xfId="1482"/>
    <cellStyle name="Normal 34 12 2" xfId="1483"/>
    <cellStyle name="Normal 34 12 3" xfId="1484"/>
    <cellStyle name="Normal 34 12 4" xfId="1485"/>
    <cellStyle name="Normal 34 12_CONC R.28" xfId="1486"/>
    <cellStyle name="Normal 34 13" xfId="1487"/>
    <cellStyle name="Normal 34 13 2" xfId="1488"/>
    <cellStyle name="Normal 34 13 3" xfId="1489"/>
    <cellStyle name="Normal 34 13 4" xfId="1490"/>
    <cellStyle name="Normal 34 13_CONC R.28" xfId="1491"/>
    <cellStyle name="Normal 34 14" xfId="1492"/>
    <cellStyle name="Normal 34 14 2" xfId="1493"/>
    <cellStyle name="Normal 34 14 3" xfId="1494"/>
    <cellStyle name="Normal 34 14 4" xfId="1495"/>
    <cellStyle name="Normal 34 14_CONC R.28" xfId="1496"/>
    <cellStyle name="Normal 34 15" xfId="1497"/>
    <cellStyle name="Normal 34 15 2" xfId="1498"/>
    <cellStyle name="Normal 34 15 3" xfId="1499"/>
    <cellStyle name="Normal 34 15 4" xfId="1500"/>
    <cellStyle name="Normal 34 15_CONC R.28" xfId="1501"/>
    <cellStyle name="Normal 34 16" xfId="1502"/>
    <cellStyle name="Normal 34 16 2" xfId="1503"/>
    <cellStyle name="Normal 34 16 3" xfId="1504"/>
    <cellStyle name="Normal 34 16 4" xfId="1505"/>
    <cellStyle name="Normal 34 16 5" xfId="1506"/>
    <cellStyle name="Normal 34 16_CONC R.28" xfId="1507"/>
    <cellStyle name="Normal 34 17" xfId="1508"/>
    <cellStyle name="Normal 34 17 2" xfId="1509"/>
    <cellStyle name="Normal 34 17 3" xfId="1510"/>
    <cellStyle name="Normal 34 17 4" xfId="1511"/>
    <cellStyle name="Normal 34 17_CONC R.28" xfId="1512"/>
    <cellStyle name="Normal 34 18" xfId="1513"/>
    <cellStyle name="Normal 34 18 2" xfId="1514"/>
    <cellStyle name="Normal 34 18 3" xfId="1515"/>
    <cellStyle name="Normal 34 18 4" xfId="1516"/>
    <cellStyle name="Normal 34 18_CONC R.28" xfId="1517"/>
    <cellStyle name="Normal 34 19" xfId="1518"/>
    <cellStyle name="Normal 34 19 2" xfId="1519"/>
    <cellStyle name="Normal 34 19 3" xfId="1520"/>
    <cellStyle name="Normal 34 19 4" xfId="1521"/>
    <cellStyle name="Normal 34 19_CONC R.28" xfId="1522"/>
    <cellStyle name="Normal 34 2" xfId="1523"/>
    <cellStyle name="Normal 34 2 2" xfId="1524"/>
    <cellStyle name="Normal 34 2 3" xfId="1525"/>
    <cellStyle name="Normal 34 2 4" xfId="1526"/>
    <cellStyle name="Normal 34 2 5" xfId="1527"/>
    <cellStyle name="Normal 34 2_CONC R.28" xfId="1528"/>
    <cellStyle name="Normal 34 3" xfId="1529"/>
    <cellStyle name="Normal 34 3 2" xfId="1530"/>
    <cellStyle name="Normal 34 3 3" xfId="1531"/>
    <cellStyle name="Normal 34 3 4" xfId="1532"/>
    <cellStyle name="Normal 34 3_CONC R.28" xfId="1533"/>
    <cellStyle name="Normal 34 4" xfId="1534"/>
    <cellStyle name="Normal 34 4 2" xfId="1535"/>
    <cellStyle name="Normal 34 4 3" xfId="1536"/>
    <cellStyle name="Normal 34 4 4" xfId="1537"/>
    <cellStyle name="Normal 34 4_CONC R.28" xfId="1538"/>
    <cellStyle name="Normal 34 5" xfId="1539"/>
    <cellStyle name="Normal 34 5 2" xfId="1540"/>
    <cellStyle name="Normal 34 5 3" xfId="1541"/>
    <cellStyle name="Normal 34 5 4" xfId="1542"/>
    <cellStyle name="Normal 34 5_CONC R.28" xfId="1543"/>
    <cellStyle name="Normal 34 6" xfId="1544"/>
    <cellStyle name="Normal 34 6 2" xfId="1545"/>
    <cellStyle name="Normal 34 6 3" xfId="1546"/>
    <cellStyle name="Normal 34 6 4" xfId="1547"/>
    <cellStyle name="Normal 34 6_CONC R.28" xfId="1548"/>
    <cellStyle name="Normal 34 7" xfId="1549"/>
    <cellStyle name="Normal 34 7 2" xfId="1550"/>
    <cellStyle name="Normal 34 7 3" xfId="1551"/>
    <cellStyle name="Normal 34 7 4" xfId="1552"/>
    <cellStyle name="Normal 34 7_CONC R.28" xfId="1553"/>
    <cellStyle name="Normal 34 8" xfId="1554"/>
    <cellStyle name="Normal 34 8 2" xfId="1555"/>
    <cellStyle name="Normal 34 8 3" xfId="1556"/>
    <cellStyle name="Normal 34 8 4" xfId="1557"/>
    <cellStyle name="Normal 34 8_CONC R.28" xfId="1558"/>
    <cellStyle name="Normal 34 9" xfId="1559"/>
    <cellStyle name="Normal 34 9 2" xfId="1560"/>
    <cellStyle name="Normal 34 9 3" xfId="1561"/>
    <cellStyle name="Normal 34 9 4" xfId="1562"/>
    <cellStyle name="Normal 34 9_CONC R.28" xfId="1563"/>
    <cellStyle name="Normal 35" xfId="54"/>
    <cellStyle name="Normal 35 2" xfId="1564"/>
    <cellStyle name="Normal 36" xfId="2684"/>
    <cellStyle name="Normal 36 10" xfId="1565"/>
    <cellStyle name="Normal 36 10 2" xfId="1566"/>
    <cellStyle name="Normal 36 10 3" xfId="1567"/>
    <cellStyle name="Normal 36 10 4" xfId="1568"/>
    <cellStyle name="Normal 36 10_CONC R.28" xfId="1569"/>
    <cellStyle name="Normal 36 11" xfId="1570"/>
    <cellStyle name="Normal 36 11 2" xfId="1571"/>
    <cellStyle name="Normal 36 11 3" xfId="1572"/>
    <cellStyle name="Normal 36 11 4" xfId="1573"/>
    <cellStyle name="Normal 36 11_CONC R.28" xfId="1574"/>
    <cellStyle name="Normal 36 12" xfId="1575"/>
    <cellStyle name="Normal 36 12 2" xfId="1576"/>
    <cellStyle name="Normal 36 12 3" xfId="1577"/>
    <cellStyle name="Normal 36 12 4" xfId="1578"/>
    <cellStyle name="Normal 36 12_CONC R.28" xfId="1579"/>
    <cellStyle name="Normal 36 13" xfId="1580"/>
    <cellStyle name="Normal 36 13 2" xfId="1581"/>
    <cellStyle name="Normal 36 13 3" xfId="1582"/>
    <cellStyle name="Normal 36 13 4" xfId="1583"/>
    <cellStyle name="Normal 36 13_CONC R.28" xfId="1584"/>
    <cellStyle name="Normal 36 14" xfId="1585"/>
    <cellStyle name="Normal 36 14 2" xfId="1586"/>
    <cellStyle name="Normal 36 14 3" xfId="1587"/>
    <cellStyle name="Normal 36 14 4" xfId="1588"/>
    <cellStyle name="Normal 36 14_CONC R.28" xfId="1589"/>
    <cellStyle name="Normal 36 15" xfId="1590"/>
    <cellStyle name="Normal 36 15 2" xfId="1591"/>
    <cellStyle name="Normal 36 15 3" xfId="1592"/>
    <cellStyle name="Normal 36 15 4" xfId="1593"/>
    <cellStyle name="Normal 36 15_CONC R.28" xfId="1594"/>
    <cellStyle name="Normal 36 16" xfId="1595"/>
    <cellStyle name="Normal 36 16 2" xfId="1596"/>
    <cellStyle name="Normal 36 16 3" xfId="1597"/>
    <cellStyle name="Normal 36 16 4" xfId="1598"/>
    <cellStyle name="Normal 36 16 5" xfId="1599"/>
    <cellStyle name="Normal 36 16_CONC R.28" xfId="1600"/>
    <cellStyle name="Normal 36 17" xfId="1601"/>
    <cellStyle name="Normal 36 17 2" xfId="1602"/>
    <cellStyle name="Normal 36 17 3" xfId="1603"/>
    <cellStyle name="Normal 36 17 4" xfId="1604"/>
    <cellStyle name="Normal 36 17_CONC R.28" xfId="1605"/>
    <cellStyle name="Normal 36 18" xfId="1606"/>
    <cellStyle name="Normal 36 18 2" xfId="1607"/>
    <cellStyle name="Normal 36 18 3" xfId="1608"/>
    <cellStyle name="Normal 36 18 4" xfId="1609"/>
    <cellStyle name="Normal 36 18_CONC R.28" xfId="1610"/>
    <cellStyle name="Normal 36 19" xfId="1611"/>
    <cellStyle name="Normal 36 19 2" xfId="1612"/>
    <cellStyle name="Normal 36 19 3" xfId="1613"/>
    <cellStyle name="Normal 36 19 4" xfId="1614"/>
    <cellStyle name="Normal 36 19_CONC R.28" xfId="1615"/>
    <cellStyle name="Normal 36 2" xfId="1616"/>
    <cellStyle name="Normal 36 2 2" xfId="1617"/>
    <cellStyle name="Normal 36 2 3" xfId="1618"/>
    <cellStyle name="Normal 36 2 4" xfId="1619"/>
    <cellStyle name="Normal 36 2 5" xfId="1620"/>
    <cellStyle name="Normal 36 2_CONC R.28" xfId="1621"/>
    <cellStyle name="Normal 36 3" xfId="1622"/>
    <cellStyle name="Normal 36 3 2" xfId="1623"/>
    <cellStyle name="Normal 36 3 3" xfId="1624"/>
    <cellStyle name="Normal 36 3 4" xfId="1625"/>
    <cellStyle name="Normal 36 3_CONC R.28" xfId="1626"/>
    <cellStyle name="Normal 36 4" xfId="1627"/>
    <cellStyle name="Normal 36 4 2" xfId="1628"/>
    <cellStyle name="Normal 36 4 3" xfId="1629"/>
    <cellStyle name="Normal 36 4 4" xfId="1630"/>
    <cellStyle name="Normal 36 4_CONC R.28" xfId="1631"/>
    <cellStyle name="Normal 36 5" xfId="1632"/>
    <cellStyle name="Normal 36 5 2" xfId="1633"/>
    <cellStyle name="Normal 36 5 3" xfId="1634"/>
    <cellStyle name="Normal 36 5 4" xfId="1635"/>
    <cellStyle name="Normal 36 5_CONC R.28" xfId="1636"/>
    <cellStyle name="Normal 36 6" xfId="1637"/>
    <cellStyle name="Normal 36 6 2" xfId="1638"/>
    <cellStyle name="Normal 36 6 3" xfId="1639"/>
    <cellStyle name="Normal 36 6 4" xfId="1640"/>
    <cellStyle name="Normal 36 6_CONC R.28" xfId="1641"/>
    <cellStyle name="Normal 36 7" xfId="1642"/>
    <cellStyle name="Normal 36 7 2" xfId="1643"/>
    <cellStyle name="Normal 36 7 3" xfId="1644"/>
    <cellStyle name="Normal 36 7 4" xfId="1645"/>
    <cellStyle name="Normal 36 7_CONC R.28" xfId="1646"/>
    <cellStyle name="Normal 36 8" xfId="1647"/>
    <cellStyle name="Normal 36 8 2" xfId="1648"/>
    <cellStyle name="Normal 36 8 3" xfId="1649"/>
    <cellStyle name="Normal 36 8 4" xfId="1650"/>
    <cellStyle name="Normal 36 8_CONC R.28" xfId="1651"/>
    <cellStyle name="Normal 36 9" xfId="1652"/>
    <cellStyle name="Normal 36 9 2" xfId="1653"/>
    <cellStyle name="Normal 36 9 3" xfId="1654"/>
    <cellStyle name="Normal 36 9 4" xfId="1655"/>
    <cellStyle name="Normal 36 9_CONC R.28" xfId="1656"/>
    <cellStyle name="Normal 37" xfId="1657"/>
    <cellStyle name="Normal 37 10" xfId="1658"/>
    <cellStyle name="Normal 37 11" xfId="1659"/>
    <cellStyle name="Normal 37 12" xfId="1660"/>
    <cellStyle name="Normal 37 13" xfId="1661"/>
    <cellStyle name="Normal 37 14" xfId="1662"/>
    <cellStyle name="Normal 37 15" xfId="1663"/>
    <cellStyle name="Normal 37 16" xfId="1664"/>
    <cellStyle name="Normal 37 17" xfId="1665"/>
    <cellStyle name="Normal 37 18" xfId="1666"/>
    <cellStyle name="Normal 37 2" xfId="1667"/>
    <cellStyle name="Normal 37 3" xfId="1668"/>
    <cellStyle name="Normal 37 4" xfId="1669"/>
    <cellStyle name="Normal 37 5" xfId="1670"/>
    <cellStyle name="Normal 37 6" xfId="1671"/>
    <cellStyle name="Normal 37 7" xfId="1672"/>
    <cellStyle name="Normal 37 8" xfId="1673"/>
    <cellStyle name="Normal 37 9" xfId="1674"/>
    <cellStyle name="Normal 38" xfId="1675"/>
    <cellStyle name="Normal 38 10" xfId="1676"/>
    <cellStyle name="Normal 38 11" xfId="1677"/>
    <cellStyle name="Normal 38 12" xfId="1678"/>
    <cellStyle name="Normal 38 13" xfId="1679"/>
    <cellStyle name="Normal 38 14" xfId="1680"/>
    <cellStyle name="Normal 38 15" xfId="1681"/>
    <cellStyle name="Normal 38 16" xfId="1682"/>
    <cellStyle name="Normal 38 17" xfId="1683"/>
    <cellStyle name="Normal 38 18" xfId="1684"/>
    <cellStyle name="Normal 38 2" xfId="1685"/>
    <cellStyle name="Normal 38 3" xfId="1686"/>
    <cellStyle name="Normal 38 4" xfId="1687"/>
    <cellStyle name="Normal 38 5" xfId="1688"/>
    <cellStyle name="Normal 38 6" xfId="1689"/>
    <cellStyle name="Normal 38 7" xfId="1690"/>
    <cellStyle name="Normal 38 8" xfId="1691"/>
    <cellStyle name="Normal 38 9" xfId="1692"/>
    <cellStyle name="Normal 39" xfId="2686"/>
    <cellStyle name="Normal 39 2" xfId="1693"/>
    <cellStyle name="Normal 4" xfId="1694"/>
    <cellStyle name="Normal 4 10" xfId="1695"/>
    <cellStyle name="Normal 4 10 2" xfId="1696"/>
    <cellStyle name="Normal 4 10 3" xfId="1697"/>
    <cellStyle name="Normal 4 10 4" xfId="1698"/>
    <cellStyle name="Normal 4 10_CONC R.28" xfId="1699"/>
    <cellStyle name="Normal 4 11" xfId="1700"/>
    <cellStyle name="Normal 4 11 2" xfId="1701"/>
    <cellStyle name="Normal 4 11 3" xfId="1702"/>
    <cellStyle name="Normal 4 11 4" xfId="1703"/>
    <cellStyle name="Normal 4 11_CONC R.28" xfId="1704"/>
    <cellStyle name="Normal 4 12" xfId="1705"/>
    <cellStyle name="Normal 4 12 2" xfId="1706"/>
    <cellStyle name="Normal 4 12 3" xfId="1707"/>
    <cellStyle name="Normal 4 12 4" xfId="1708"/>
    <cellStyle name="Normal 4 12_CONC R.28" xfId="1709"/>
    <cellStyle name="Normal 4 13" xfId="1710"/>
    <cellStyle name="Normal 4 13 2" xfId="1711"/>
    <cellStyle name="Normal 4 13 3" xfId="1712"/>
    <cellStyle name="Normal 4 13 4" xfId="1713"/>
    <cellStyle name="Normal 4 13_CONC R.28" xfId="1714"/>
    <cellStyle name="Normal 4 14" xfId="1715"/>
    <cellStyle name="Normal 4 14 2" xfId="1716"/>
    <cellStyle name="Normal 4 14 3" xfId="1717"/>
    <cellStyle name="Normal 4 14 4" xfId="1718"/>
    <cellStyle name="Normal 4 14_CONC R.28" xfId="1719"/>
    <cellStyle name="Normal 4 15" xfId="1720"/>
    <cellStyle name="Normal 4 15 2" xfId="1721"/>
    <cellStyle name="Normal 4 15 3" xfId="1722"/>
    <cellStyle name="Normal 4 15 4" xfId="1723"/>
    <cellStyle name="Normal 4 15_CONC R.28" xfId="1724"/>
    <cellStyle name="Normal 4 16" xfId="1725"/>
    <cellStyle name="Normal 4 16 2" xfId="1726"/>
    <cellStyle name="Normal 4 16 3" xfId="1727"/>
    <cellStyle name="Normal 4 16 4" xfId="1728"/>
    <cellStyle name="Normal 4 16_CONC R.28" xfId="1729"/>
    <cellStyle name="Normal 4 17" xfId="1730"/>
    <cellStyle name="Normal 4 17 2" xfId="1731"/>
    <cellStyle name="Normal 4 17 3" xfId="1732"/>
    <cellStyle name="Normal 4 17 4" xfId="1733"/>
    <cellStyle name="Normal 4 17_CONC R.28" xfId="1734"/>
    <cellStyle name="Normal 4 18" xfId="1735"/>
    <cellStyle name="Normal 4 18 2" xfId="1736"/>
    <cellStyle name="Normal 4 18 3" xfId="1737"/>
    <cellStyle name="Normal 4 18 4" xfId="1738"/>
    <cellStyle name="Normal 4 18_CONC R.28" xfId="1739"/>
    <cellStyle name="Normal 4 19" xfId="1740"/>
    <cellStyle name="Normal 4 19 2" xfId="1741"/>
    <cellStyle name="Normal 4 19 3" xfId="1742"/>
    <cellStyle name="Normal 4 19 4" xfId="1743"/>
    <cellStyle name="Normal 4 19 5" xfId="1744"/>
    <cellStyle name="Normal 4 19_CONC R.28" xfId="1745"/>
    <cellStyle name="Normal 4 2" xfId="1746"/>
    <cellStyle name="Normal 4 3" xfId="1747"/>
    <cellStyle name="Normal 4 4" xfId="1748"/>
    <cellStyle name="Normal 4 5" xfId="1749"/>
    <cellStyle name="Normal 4 6" xfId="1750"/>
    <cellStyle name="Normal 4 6 2" xfId="1751"/>
    <cellStyle name="Normal 4 6 3" xfId="1752"/>
    <cellStyle name="Normal 4 6 4" xfId="1753"/>
    <cellStyle name="Normal 4 6_CONC R.28" xfId="1754"/>
    <cellStyle name="Normal 4 7" xfId="1755"/>
    <cellStyle name="Normal 4 7 2" xfId="1756"/>
    <cellStyle name="Normal 4 7 3" xfId="1757"/>
    <cellStyle name="Normal 4 7 4" xfId="1758"/>
    <cellStyle name="Normal 4 7_CONC R.28" xfId="1759"/>
    <cellStyle name="Normal 4 8" xfId="1760"/>
    <cellStyle name="Normal 4 8 2" xfId="1761"/>
    <cellStyle name="Normal 4 8 3" xfId="1762"/>
    <cellStyle name="Normal 4 8 4" xfId="1763"/>
    <cellStyle name="Normal 4 8_CONC R.28" xfId="1764"/>
    <cellStyle name="Normal 4 9" xfId="1765"/>
    <cellStyle name="Normal 4 9 2" xfId="1766"/>
    <cellStyle name="Normal 4 9 3" xfId="1767"/>
    <cellStyle name="Normal 4 9 4" xfId="1768"/>
    <cellStyle name="Normal 4 9_CONC R.28" xfId="1769"/>
    <cellStyle name="Normal 40" xfId="2691"/>
    <cellStyle name="Normal 40 2" xfId="1770"/>
    <cellStyle name="Normal 41 2" xfId="1771"/>
    <cellStyle name="Normal 42" xfId="1772"/>
    <cellStyle name="Normal 42 10" xfId="1773"/>
    <cellStyle name="Normal 42 11" xfId="1774"/>
    <cellStyle name="Normal 42 12" xfId="1775"/>
    <cellStyle name="Normal 42 13" xfId="1776"/>
    <cellStyle name="Normal 42 2" xfId="1777"/>
    <cellStyle name="Normal 42 3" xfId="1778"/>
    <cellStyle name="Normal 42 4" xfId="1779"/>
    <cellStyle name="Normal 42 5" xfId="1780"/>
    <cellStyle name="Normal 42 6" xfId="1781"/>
    <cellStyle name="Normal 42 7" xfId="1782"/>
    <cellStyle name="Normal 42 8" xfId="1783"/>
    <cellStyle name="Normal 42 9" xfId="1784"/>
    <cellStyle name="Normal 43 2" xfId="1785"/>
    <cellStyle name="Normal 44 2" xfId="1786"/>
    <cellStyle name="Normal 45 2" xfId="1787"/>
    <cellStyle name="Normal 46 2" xfId="1788"/>
    <cellStyle name="Normal 47" xfId="1789"/>
    <cellStyle name="Normal 47 2" xfId="1790"/>
    <cellStyle name="Normal 48" xfId="1791"/>
    <cellStyle name="Normal 48 10" xfId="1792"/>
    <cellStyle name="Normal 48 10 2" xfId="1793"/>
    <cellStyle name="Normal 48 10 3" xfId="1794"/>
    <cellStyle name="Normal 48 10 4" xfId="1795"/>
    <cellStyle name="Normal 48 10_CONC R.28" xfId="1796"/>
    <cellStyle name="Normal 48 11" xfId="1797"/>
    <cellStyle name="Normal 48 11 2" xfId="1798"/>
    <cellStyle name="Normal 48 11 3" xfId="1799"/>
    <cellStyle name="Normal 48 11 4" xfId="1800"/>
    <cellStyle name="Normal 48 11_CONC R.28" xfId="1801"/>
    <cellStyle name="Normal 48 12" xfId="1802"/>
    <cellStyle name="Normal 48 12 2" xfId="1803"/>
    <cellStyle name="Normal 48 12 3" xfId="1804"/>
    <cellStyle name="Normal 48 12 4" xfId="1805"/>
    <cellStyle name="Normal 48 12_CONC R.28" xfId="1806"/>
    <cellStyle name="Normal 48 13" xfId="1807"/>
    <cellStyle name="Normal 48 13 2" xfId="1808"/>
    <cellStyle name="Normal 48 13 3" xfId="1809"/>
    <cellStyle name="Normal 48 13 4" xfId="1810"/>
    <cellStyle name="Normal 48 13_CONC R.28" xfId="1811"/>
    <cellStyle name="Normal 48 14" xfId="1812"/>
    <cellStyle name="Normal 48 15" xfId="1813"/>
    <cellStyle name="Normal 48 16" xfId="1814"/>
    <cellStyle name="Normal 48 2" xfId="1815"/>
    <cellStyle name="Normal 48 2 2" xfId="1816"/>
    <cellStyle name="Normal 48 2 3" xfId="1817"/>
    <cellStyle name="Normal 48 2 4" xfId="1818"/>
    <cellStyle name="Normal 48 2_CONC R.28" xfId="1819"/>
    <cellStyle name="Normal 48 3" xfId="1820"/>
    <cellStyle name="Normal 48 3 2" xfId="1821"/>
    <cellStyle name="Normal 48 3 3" xfId="1822"/>
    <cellStyle name="Normal 48 3 4" xfId="1823"/>
    <cellStyle name="Normal 48 3_CONC R.28" xfId="1824"/>
    <cellStyle name="Normal 48 4" xfId="1825"/>
    <cellStyle name="Normal 48 4 2" xfId="1826"/>
    <cellStyle name="Normal 48 4 3" xfId="1827"/>
    <cellStyle name="Normal 48 4 4" xfId="1828"/>
    <cellStyle name="Normal 48 4_CONC R.28" xfId="1829"/>
    <cellStyle name="Normal 48 5" xfId="1830"/>
    <cellStyle name="Normal 48 5 2" xfId="1831"/>
    <cellStyle name="Normal 48 5 3" xfId="1832"/>
    <cellStyle name="Normal 48 5 4" xfId="1833"/>
    <cellStyle name="Normal 48 5_CONC R.28" xfId="1834"/>
    <cellStyle name="Normal 48 6" xfId="1835"/>
    <cellStyle name="Normal 48 6 2" xfId="1836"/>
    <cellStyle name="Normal 48 6 3" xfId="1837"/>
    <cellStyle name="Normal 48 6 4" xfId="1838"/>
    <cellStyle name="Normal 48 6_CONC R.28" xfId="1839"/>
    <cellStyle name="Normal 48 7" xfId="1840"/>
    <cellStyle name="Normal 48 7 2" xfId="1841"/>
    <cellStyle name="Normal 48 7 3" xfId="1842"/>
    <cellStyle name="Normal 48 7 4" xfId="1843"/>
    <cellStyle name="Normal 48 7_CONC R.28" xfId="1844"/>
    <cellStyle name="Normal 48 8" xfId="1845"/>
    <cellStyle name="Normal 48 8 2" xfId="1846"/>
    <cellStyle name="Normal 48 8 3" xfId="1847"/>
    <cellStyle name="Normal 48 8 4" xfId="1848"/>
    <cellStyle name="Normal 48 8_CONC R.28" xfId="1849"/>
    <cellStyle name="Normal 48 9" xfId="1850"/>
    <cellStyle name="Normal 48 9 2" xfId="1851"/>
    <cellStyle name="Normal 48 9 3" xfId="1852"/>
    <cellStyle name="Normal 48 9 4" xfId="1853"/>
    <cellStyle name="Normal 48 9_CONC R.28" xfId="1854"/>
    <cellStyle name="Normal 48_CONC R.28" xfId="1855"/>
    <cellStyle name="Normal 49" xfId="1856"/>
    <cellStyle name="Normal 49 10" xfId="1857"/>
    <cellStyle name="Normal 49 10 2" xfId="1858"/>
    <cellStyle name="Normal 49 10 3" xfId="1859"/>
    <cellStyle name="Normal 49 10 4" xfId="1860"/>
    <cellStyle name="Normal 49 10_CONC R.28" xfId="1861"/>
    <cellStyle name="Normal 49 11" xfId="1862"/>
    <cellStyle name="Normal 49 11 2" xfId="1863"/>
    <cellStyle name="Normal 49 11 3" xfId="1864"/>
    <cellStyle name="Normal 49 11 4" xfId="1865"/>
    <cellStyle name="Normal 49 11_CONC R.28" xfId="1866"/>
    <cellStyle name="Normal 49 12" xfId="1867"/>
    <cellStyle name="Normal 49 12 2" xfId="1868"/>
    <cellStyle name="Normal 49 12 3" xfId="1869"/>
    <cellStyle name="Normal 49 12 4" xfId="1870"/>
    <cellStyle name="Normal 49 12_CONC R.28" xfId="1871"/>
    <cellStyle name="Normal 49 13" xfId="1872"/>
    <cellStyle name="Normal 49 13 2" xfId="1873"/>
    <cellStyle name="Normal 49 13 3" xfId="1874"/>
    <cellStyle name="Normal 49 13 4" xfId="1875"/>
    <cellStyle name="Normal 49 13_CONC R.28" xfId="1876"/>
    <cellStyle name="Normal 49 14" xfId="1877"/>
    <cellStyle name="Normal 49 15" xfId="1878"/>
    <cellStyle name="Normal 49 16" xfId="1879"/>
    <cellStyle name="Normal 49 2" xfId="1880"/>
    <cellStyle name="Normal 49 2 2" xfId="1881"/>
    <cellStyle name="Normal 49 2 3" xfId="1882"/>
    <cellStyle name="Normal 49 2 4" xfId="1883"/>
    <cellStyle name="Normal 49 2_CONC R.28" xfId="1884"/>
    <cellStyle name="Normal 49 3" xfId="1885"/>
    <cellStyle name="Normal 49 3 2" xfId="1886"/>
    <cellStyle name="Normal 49 3 3" xfId="1887"/>
    <cellStyle name="Normal 49 3 4" xfId="1888"/>
    <cellStyle name="Normal 49 3_CONC R.28" xfId="1889"/>
    <cellStyle name="Normal 49 4" xfId="1890"/>
    <cellStyle name="Normal 49 4 2" xfId="1891"/>
    <cellStyle name="Normal 49 4 3" xfId="1892"/>
    <cellStyle name="Normal 49 4 4" xfId="1893"/>
    <cellStyle name="Normal 49 4_CONC R.28" xfId="1894"/>
    <cellStyle name="Normal 49 5" xfId="1895"/>
    <cellStyle name="Normal 49 5 2" xfId="1896"/>
    <cellStyle name="Normal 49 5 3" xfId="1897"/>
    <cellStyle name="Normal 49 5 4" xfId="1898"/>
    <cellStyle name="Normal 49 5_CONC R.28" xfId="1899"/>
    <cellStyle name="Normal 49 6" xfId="1900"/>
    <cellStyle name="Normal 49 6 2" xfId="1901"/>
    <cellStyle name="Normal 49 6 3" xfId="1902"/>
    <cellStyle name="Normal 49 6 4" xfId="1903"/>
    <cellStyle name="Normal 49 6_CONC R.28" xfId="1904"/>
    <cellStyle name="Normal 49 7" xfId="1905"/>
    <cellStyle name="Normal 49 7 2" xfId="1906"/>
    <cellStyle name="Normal 49 7 3" xfId="1907"/>
    <cellStyle name="Normal 49 7 4" xfId="1908"/>
    <cellStyle name="Normal 49 7_CONC R.28" xfId="1909"/>
    <cellStyle name="Normal 49 8" xfId="1910"/>
    <cellStyle name="Normal 49 8 2" xfId="1911"/>
    <cellStyle name="Normal 49 8 3" xfId="1912"/>
    <cellStyle name="Normal 49 8 4" xfId="1913"/>
    <cellStyle name="Normal 49 8_CONC R.28" xfId="1914"/>
    <cellStyle name="Normal 49 9" xfId="1915"/>
    <cellStyle name="Normal 49 9 2" xfId="1916"/>
    <cellStyle name="Normal 49 9 3" xfId="1917"/>
    <cellStyle name="Normal 49 9 4" xfId="1918"/>
    <cellStyle name="Normal 49 9_CONC R.28" xfId="1919"/>
    <cellStyle name="Normal 49_CONC R.28" xfId="1920"/>
    <cellStyle name="Normal 5" xfId="53"/>
    <cellStyle name="Normal 5 10" xfId="1921"/>
    <cellStyle name="Normal 5 10 2" xfId="1922"/>
    <cellStyle name="Normal 5 10 3" xfId="1923"/>
    <cellStyle name="Normal 5 10 4" xfId="1924"/>
    <cellStyle name="Normal 5 10_CONC R.28" xfId="1925"/>
    <cellStyle name="Normal 5 11" xfId="1926"/>
    <cellStyle name="Normal 5 11 2" xfId="1927"/>
    <cellStyle name="Normal 5 11 3" xfId="1928"/>
    <cellStyle name="Normal 5 11 4" xfId="1929"/>
    <cellStyle name="Normal 5 11_CONC R.28" xfId="1930"/>
    <cellStyle name="Normal 5 12" xfId="1931"/>
    <cellStyle name="Normal 5 12 2" xfId="1932"/>
    <cellStyle name="Normal 5 12 3" xfId="1933"/>
    <cellStyle name="Normal 5 12 4" xfId="1934"/>
    <cellStyle name="Normal 5 12_CONC R.28" xfId="1935"/>
    <cellStyle name="Normal 5 13" xfId="1936"/>
    <cellStyle name="Normal 5 13 2" xfId="1937"/>
    <cellStyle name="Normal 5 13 3" xfId="1938"/>
    <cellStyle name="Normal 5 13 4" xfId="1939"/>
    <cellStyle name="Normal 5 13_CONC R.28" xfId="1940"/>
    <cellStyle name="Normal 5 14" xfId="1941"/>
    <cellStyle name="Normal 5 14 2" xfId="1942"/>
    <cellStyle name="Normal 5 14 3" xfId="1943"/>
    <cellStyle name="Normal 5 14 4" xfId="1944"/>
    <cellStyle name="Normal 5 14_CONC R.28" xfId="1945"/>
    <cellStyle name="Normal 5 15" xfId="1946"/>
    <cellStyle name="Normal 5 15 2" xfId="1947"/>
    <cellStyle name="Normal 5 15 3" xfId="1948"/>
    <cellStyle name="Normal 5 15 4" xfId="1949"/>
    <cellStyle name="Normal 5 15_CONC R.28" xfId="1950"/>
    <cellStyle name="Normal 5 16" xfId="1951"/>
    <cellStyle name="Normal 5 16 2" xfId="1952"/>
    <cellStyle name="Normal 5 16 3" xfId="1953"/>
    <cellStyle name="Normal 5 16 4" xfId="1954"/>
    <cellStyle name="Normal 5 16_CONC R.28" xfId="1955"/>
    <cellStyle name="Normal 5 17" xfId="1956"/>
    <cellStyle name="Normal 5 17 2" xfId="1957"/>
    <cellStyle name="Normal 5 17 3" xfId="1958"/>
    <cellStyle name="Normal 5 17 4" xfId="1959"/>
    <cellStyle name="Normal 5 17_CONC R.28" xfId="1960"/>
    <cellStyle name="Normal 5 18" xfId="1961"/>
    <cellStyle name="Normal 5 18 2" xfId="1962"/>
    <cellStyle name="Normal 5 18 3" xfId="1963"/>
    <cellStyle name="Normal 5 18 4" xfId="1964"/>
    <cellStyle name="Normal 5 18_CONC R.28" xfId="1965"/>
    <cellStyle name="Normal 5 19" xfId="1966"/>
    <cellStyle name="Normal 5 19 2" xfId="1967"/>
    <cellStyle name="Normal 5 19 3" xfId="1968"/>
    <cellStyle name="Normal 5 19 4" xfId="1969"/>
    <cellStyle name="Normal 5 19_CONC R.28" xfId="1970"/>
    <cellStyle name="Normal 5 2" xfId="1971"/>
    <cellStyle name="Normal 5 2 2" xfId="1972"/>
    <cellStyle name="Normal 5 2 2 2" xfId="1973"/>
    <cellStyle name="Normal 5 2 2 3" xfId="1974"/>
    <cellStyle name="Normal 5 2 3" xfId="1975"/>
    <cellStyle name="Normal 5 2 4" xfId="1976"/>
    <cellStyle name="Normal 5 2 5" xfId="1977"/>
    <cellStyle name="Normal 5 2_CONC R.28" xfId="1978"/>
    <cellStyle name="Normal 5 20" xfId="1979"/>
    <cellStyle name="Normal 5 20 2" xfId="1980"/>
    <cellStyle name="Normal 5 20 3" xfId="1981"/>
    <cellStyle name="Normal 5 20 4" xfId="1982"/>
    <cellStyle name="Normal 5 20_CONC R.28" xfId="1983"/>
    <cellStyle name="Normal 5 21" xfId="1984"/>
    <cellStyle name="Normal 5 22" xfId="1985"/>
    <cellStyle name="Normal 5 23" xfId="1986"/>
    <cellStyle name="Normal 5 24" xfId="1987"/>
    <cellStyle name="Normal 5 25" xfId="1988"/>
    <cellStyle name="Normal 5 26" xfId="1989"/>
    <cellStyle name="Normal 5 27" xfId="1990"/>
    <cellStyle name="Normal 5 3" xfId="1991"/>
    <cellStyle name="Normal 5 4" xfId="1992"/>
    <cellStyle name="Normal 5 5" xfId="1993"/>
    <cellStyle name="Normal 5 6" xfId="1994"/>
    <cellStyle name="Normal 5 6 2" xfId="1995"/>
    <cellStyle name="Normal 5 6 3" xfId="1996"/>
    <cellStyle name="Normal 5 6 4" xfId="1997"/>
    <cellStyle name="Normal 5 6_CONC R.28" xfId="1998"/>
    <cellStyle name="Normal 5 7" xfId="1999"/>
    <cellStyle name="Normal 5 7 2" xfId="2000"/>
    <cellStyle name="Normal 5 7 3" xfId="2001"/>
    <cellStyle name="Normal 5 7 4" xfId="2002"/>
    <cellStyle name="Normal 5 7_CONC R.28" xfId="2003"/>
    <cellStyle name="Normal 5 8" xfId="2004"/>
    <cellStyle name="Normal 5 8 2" xfId="2005"/>
    <cellStyle name="Normal 5 8 3" xfId="2006"/>
    <cellStyle name="Normal 5 8 4" xfId="2007"/>
    <cellStyle name="Normal 5 8_CONC R.28" xfId="2008"/>
    <cellStyle name="Normal 5 9" xfId="2009"/>
    <cellStyle name="Normal 5 9 2" xfId="2010"/>
    <cellStyle name="Normal 5 9 3" xfId="2011"/>
    <cellStyle name="Normal 5 9 4" xfId="2012"/>
    <cellStyle name="Normal 5 9_CONC R.28" xfId="2013"/>
    <cellStyle name="Normal 5_CONC R.28" xfId="2014"/>
    <cellStyle name="Normal 53" xfId="2015"/>
    <cellStyle name="Normal 53 10" xfId="2016"/>
    <cellStyle name="Normal 53 11" xfId="2017"/>
    <cellStyle name="Normal 53 12" xfId="2018"/>
    <cellStyle name="Normal 53 2" xfId="2019"/>
    <cellStyle name="Normal 53 2 2" xfId="2020"/>
    <cellStyle name="Normal 53 2 3" xfId="2021"/>
    <cellStyle name="Normal 53 2 4" xfId="2022"/>
    <cellStyle name="Normal 53 2_CONC R.28" xfId="2023"/>
    <cellStyle name="Normal 53 3" xfId="2024"/>
    <cellStyle name="Normal 53 3 2" xfId="2025"/>
    <cellStyle name="Normal 53 3 3" xfId="2026"/>
    <cellStyle name="Normal 53 3 4" xfId="2027"/>
    <cellStyle name="Normal 53 3_CONC R.28" xfId="2028"/>
    <cellStyle name="Normal 53 4" xfId="2029"/>
    <cellStyle name="Normal 53 4 2" xfId="2030"/>
    <cellStyle name="Normal 53 4 3" xfId="2031"/>
    <cellStyle name="Normal 53 4 4" xfId="2032"/>
    <cellStyle name="Normal 53 4_CONC R.28" xfId="2033"/>
    <cellStyle name="Normal 53 5" xfId="2034"/>
    <cellStyle name="Normal 53 5 2" xfId="2035"/>
    <cellStyle name="Normal 53 5 3" xfId="2036"/>
    <cellStyle name="Normal 53 5 4" xfId="2037"/>
    <cellStyle name="Normal 53 5_CONC R.28" xfId="2038"/>
    <cellStyle name="Normal 53 6" xfId="2039"/>
    <cellStyle name="Normal 53 6 2" xfId="2040"/>
    <cellStyle name="Normal 53 6 3" xfId="2041"/>
    <cellStyle name="Normal 53 6 4" xfId="2042"/>
    <cellStyle name="Normal 53 6_CONC R.28" xfId="2043"/>
    <cellStyle name="Normal 53 7" xfId="2044"/>
    <cellStyle name="Normal 53 7 2" xfId="2045"/>
    <cellStyle name="Normal 53 7 3" xfId="2046"/>
    <cellStyle name="Normal 53 7 4" xfId="2047"/>
    <cellStyle name="Normal 53 7_CONC R.28" xfId="2048"/>
    <cellStyle name="Normal 53 8" xfId="2049"/>
    <cellStyle name="Normal 53 8 2" xfId="2050"/>
    <cellStyle name="Normal 53 8 3" xfId="2051"/>
    <cellStyle name="Normal 53 8 4" xfId="2052"/>
    <cellStyle name="Normal 53 8_CONC R.28" xfId="2053"/>
    <cellStyle name="Normal 53 9" xfId="2054"/>
    <cellStyle name="Normal 53 9 2" xfId="2055"/>
    <cellStyle name="Normal 53 9 3" xfId="2056"/>
    <cellStyle name="Normal 53 9 4" xfId="2057"/>
    <cellStyle name="Normal 53 9_CONC R.28" xfId="2058"/>
    <cellStyle name="Normal 53_CONC R.28" xfId="2059"/>
    <cellStyle name="Normal 54" xfId="2060"/>
    <cellStyle name="Normal 54 10" xfId="2061"/>
    <cellStyle name="Normal 54 11" xfId="2062"/>
    <cellStyle name="Normal 54 2" xfId="2063"/>
    <cellStyle name="Normal 54 2 2" xfId="2064"/>
    <cellStyle name="Normal 54 2 3" xfId="2065"/>
    <cellStyle name="Normal 54 2 4" xfId="2066"/>
    <cellStyle name="Normal 54 2_CONC R.28" xfId="2067"/>
    <cellStyle name="Normal 54 3" xfId="2068"/>
    <cellStyle name="Normal 54 3 2" xfId="2069"/>
    <cellStyle name="Normal 54 3 3" xfId="2070"/>
    <cellStyle name="Normal 54 3 4" xfId="2071"/>
    <cellStyle name="Normal 54 3_CONC R.28" xfId="2072"/>
    <cellStyle name="Normal 54 4" xfId="2073"/>
    <cellStyle name="Normal 54 4 2" xfId="2074"/>
    <cellStyle name="Normal 54 4 3" xfId="2075"/>
    <cellStyle name="Normal 54 4 4" xfId="2076"/>
    <cellStyle name="Normal 54 4_CONC R.28" xfId="2077"/>
    <cellStyle name="Normal 54 5" xfId="2078"/>
    <cellStyle name="Normal 54 5 2" xfId="2079"/>
    <cellStyle name="Normal 54 5 3" xfId="2080"/>
    <cellStyle name="Normal 54 5 4" xfId="2081"/>
    <cellStyle name="Normal 54 5_CONC R.28" xfId="2082"/>
    <cellStyle name="Normal 54 6" xfId="2083"/>
    <cellStyle name="Normal 54 6 2" xfId="2084"/>
    <cellStyle name="Normal 54 6 3" xfId="2085"/>
    <cellStyle name="Normal 54 6 4" xfId="2086"/>
    <cellStyle name="Normal 54 6_CONC R.28" xfId="2087"/>
    <cellStyle name="Normal 54 7" xfId="2088"/>
    <cellStyle name="Normal 54 7 2" xfId="2089"/>
    <cellStyle name="Normal 54 7 3" xfId="2090"/>
    <cellStyle name="Normal 54 7 4" xfId="2091"/>
    <cellStyle name="Normal 54 7_CONC R.28" xfId="2092"/>
    <cellStyle name="Normal 54 8" xfId="2093"/>
    <cellStyle name="Normal 54 8 2" xfId="2094"/>
    <cellStyle name="Normal 54 8 3" xfId="2095"/>
    <cellStyle name="Normal 54 8 4" xfId="2096"/>
    <cellStyle name="Normal 54 8_CONC R.28" xfId="2097"/>
    <cellStyle name="Normal 54 9" xfId="2098"/>
    <cellStyle name="Normal 54_CONC R.28" xfId="2099"/>
    <cellStyle name="Normal 55 2" xfId="2100"/>
    <cellStyle name="Normal 55 2 2" xfId="2101"/>
    <cellStyle name="Normal 55 2 3" xfId="2102"/>
    <cellStyle name="Normal 55 2 4" xfId="2103"/>
    <cellStyle name="Normal 55 2_CONC R.28" xfId="2104"/>
    <cellStyle name="Normal 55 3" xfId="2105"/>
    <cellStyle name="Normal 55 3 2" xfId="2106"/>
    <cellStyle name="Normal 55 3 3" xfId="2107"/>
    <cellStyle name="Normal 55 3 4" xfId="2108"/>
    <cellStyle name="Normal 55 3_CONC R.28" xfId="2109"/>
    <cellStyle name="Normal 55 4" xfId="2110"/>
    <cellStyle name="Normal 55 4 2" xfId="2111"/>
    <cellStyle name="Normal 55 4 3" xfId="2112"/>
    <cellStyle name="Normal 55 4 4" xfId="2113"/>
    <cellStyle name="Normal 55 4_CONC R.28" xfId="2114"/>
    <cellStyle name="Normal 55 5" xfId="2115"/>
    <cellStyle name="Normal 55 5 2" xfId="2116"/>
    <cellStyle name="Normal 55 5 3" xfId="2117"/>
    <cellStyle name="Normal 55 5 4" xfId="2118"/>
    <cellStyle name="Normal 55 5_CONC R.28" xfId="2119"/>
    <cellStyle name="Normal 55 6" xfId="2120"/>
    <cellStyle name="Normal 55 6 2" xfId="2121"/>
    <cellStyle name="Normal 55 6 3" xfId="2122"/>
    <cellStyle name="Normal 55 6 4" xfId="2123"/>
    <cellStyle name="Normal 55 6_CONC R.28" xfId="2124"/>
    <cellStyle name="Normal 55 7" xfId="2125"/>
    <cellStyle name="Normal 55 7 2" xfId="2126"/>
    <cellStyle name="Normal 55 7 3" xfId="2127"/>
    <cellStyle name="Normal 55 7 4" xfId="2128"/>
    <cellStyle name="Normal 55 7_CONC R.28" xfId="2129"/>
    <cellStyle name="Normal 55 8" xfId="2130"/>
    <cellStyle name="Normal 55 8 2" xfId="2131"/>
    <cellStyle name="Normal 55 8 3" xfId="2132"/>
    <cellStyle name="Normal 55 8 4" xfId="2133"/>
    <cellStyle name="Normal 55 8_CONC R.28" xfId="2134"/>
    <cellStyle name="Normal 55 9" xfId="2135"/>
    <cellStyle name="Normal 55 9 2" xfId="2136"/>
    <cellStyle name="Normal 55 9 3" xfId="2137"/>
    <cellStyle name="Normal 55 9 4" xfId="2138"/>
    <cellStyle name="Normal 55 9_CONC R.28" xfId="2139"/>
    <cellStyle name="Normal 56 2" xfId="2140"/>
    <cellStyle name="Normal 56 2 2" xfId="2141"/>
    <cellStyle name="Normal 56 2 3" xfId="2142"/>
    <cellStyle name="Normal 56 2 4" xfId="2143"/>
    <cellStyle name="Normal 56 2_CONC R.28" xfId="2144"/>
    <cellStyle name="Normal 57" xfId="2145"/>
    <cellStyle name="Normal 57 10" xfId="2146"/>
    <cellStyle name="Normal 57 11" xfId="2147"/>
    <cellStyle name="Normal 57 2" xfId="2148"/>
    <cellStyle name="Normal 57 2 2" xfId="2149"/>
    <cellStyle name="Normal 57 2 3" xfId="2150"/>
    <cellStyle name="Normal 57 2 4" xfId="2151"/>
    <cellStyle name="Normal 57 2_CONC R.28" xfId="2152"/>
    <cellStyle name="Normal 57 3" xfId="2153"/>
    <cellStyle name="Normal 57 3 2" xfId="2154"/>
    <cellStyle name="Normal 57 3 3" xfId="2155"/>
    <cellStyle name="Normal 57 3 4" xfId="2156"/>
    <cellStyle name="Normal 57 3_CONC R.28" xfId="2157"/>
    <cellStyle name="Normal 57 4" xfId="2158"/>
    <cellStyle name="Normal 57 4 2" xfId="2159"/>
    <cellStyle name="Normal 57 4 3" xfId="2160"/>
    <cellStyle name="Normal 57 4 4" xfId="2161"/>
    <cellStyle name="Normal 57 4_CONC R.28" xfId="2162"/>
    <cellStyle name="Normal 57 5" xfId="2163"/>
    <cellStyle name="Normal 57 5 2" xfId="2164"/>
    <cellStyle name="Normal 57 5 3" xfId="2165"/>
    <cellStyle name="Normal 57 5 4" xfId="2166"/>
    <cellStyle name="Normal 57 5_CONC R.28" xfId="2167"/>
    <cellStyle name="Normal 57 6" xfId="2168"/>
    <cellStyle name="Normal 57 6 2" xfId="2169"/>
    <cellStyle name="Normal 57 6 3" xfId="2170"/>
    <cellStyle name="Normal 57 6 4" xfId="2171"/>
    <cellStyle name="Normal 57 6_CONC R.28" xfId="2172"/>
    <cellStyle name="Normal 57 7" xfId="2173"/>
    <cellStyle name="Normal 57 7 2" xfId="2174"/>
    <cellStyle name="Normal 57 7 3" xfId="2175"/>
    <cellStyle name="Normal 57 7 4" xfId="2176"/>
    <cellStyle name="Normal 57 7_CONC R.28" xfId="2177"/>
    <cellStyle name="Normal 57 8" xfId="2178"/>
    <cellStyle name="Normal 57 8 2" xfId="2179"/>
    <cellStyle name="Normal 57 8 3" xfId="2180"/>
    <cellStyle name="Normal 57 8 4" xfId="2181"/>
    <cellStyle name="Normal 57 8_CONC R.28" xfId="2182"/>
    <cellStyle name="Normal 57 9" xfId="2183"/>
    <cellStyle name="Normal 57_CONC R.28" xfId="2184"/>
    <cellStyle name="Normal 6" xfId="2185"/>
    <cellStyle name="Normal 6 2" xfId="2186"/>
    <cellStyle name="Normal 6 3" xfId="2187"/>
    <cellStyle name="Normal 6 4" xfId="2188"/>
    <cellStyle name="Normal 6 5" xfId="2189"/>
    <cellStyle name="Normal 6 6" xfId="2190"/>
    <cellStyle name="Normal 6 6 2" xfId="2191"/>
    <cellStyle name="Normal 6 6 3" xfId="2192"/>
    <cellStyle name="Normal 6 6 4" xfId="2193"/>
    <cellStyle name="Normal 6 6 5" xfId="2194"/>
    <cellStyle name="Normal 6 6_CONC R.28" xfId="2195"/>
    <cellStyle name="Normal 61" xfId="2196"/>
    <cellStyle name="Normal 61 10" xfId="2197"/>
    <cellStyle name="Normal 61 11" xfId="2198"/>
    <cellStyle name="Normal 61 2" xfId="2199"/>
    <cellStyle name="Normal 61 2 2" xfId="2200"/>
    <cellStyle name="Normal 61 2 3" xfId="2201"/>
    <cellStyle name="Normal 61 2 4" xfId="2202"/>
    <cellStyle name="Normal 61 2_CONC R.28" xfId="2203"/>
    <cellStyle name="Normal 61 3" xfId="2204"/>
    <cellStyle name="Normal 61 3 2" xfId="2205"/>
    <cellStyle name="Normal 61 3 3" xfId="2206"/>
    <cellStyle name="Normal 61 3 4" xfId="2207"/>
    <cellStyle name="Normal 61 3_CONC R.28" xfId="2208"/>
    <cellStyle name="Normal 61 4" xfId="2209"/>
    <cellStyle name="Normal 61 4 2" xfId="2210"/>
    <cellStyle name="Normal 61 4 3" xfId="2211"/>
    <cellStyle name="Normal 61 4 4" xfId="2212"/>
    <cellStyle name="Normal 61 4_CONC R.28" xfId="2213"/>
    <cellStyle name="Normal 61 5" xfId="2214"/>
    <cellStyle name="Normal 61 5 2" xfId="2215"/>
    <cellStyle name="Normal 61 5 3" xfId="2216"/>
    <cellStyle name="Normal 61 5 4" xfId="2217"/>
    <cellStyle name="Normal 61 5_CONC R.28" xfId="2218"/>
    <cellStyle name="Normal 61 6" xfId="2219"/>
    <cellStyle name="Normal 61 6 2" xfId="2220"/>
    <cellStyle name="Normal 61 6 3" xfId="2221"/>
    <cellStyle name="Normal 61 6 4" xfId="2222"/>
    <cellStyle name="Normal 61 6_CONC R.28" xfId="2223"/>
    <cellStyle name="Normal 61 7" xfId="2224"/>
    <cellStyle name="Normal 61 7 2" xfId="2225"/>
    <cellStyle name="Normal 61 7 3" xfId="2226"/>
    <cellStyle name="Normal 61 7 4" xfId="2227"/>
    <cellStyle name="Normal 61 7_CONC R.28" xfId="2228"/>
    <cellStyle name="Normal 61 8" xfId="2229"/>
    <cellStyle name="Normal 61 8 2" xfId="2230"/>
    <cellStyle name="Normal 61 8 3" xfId="2231"/>
    <cellStyle name="Normal 61 8 4" xfId="2232"/>
    <cellStyle name="Normal 61 8_CONC R.28" xfId="2233"/>
    <cellStyle name="Normal 61 9" xfId="2234"/>
    <cellStyle name="Normal 61_CONC R.28" xfId="2235"/>
    <cellStyle name="Normal 62" xfId="2236"/>
    <cellStyle name="Normal 62 10" xfId="2237"/>
    <cellStyle name="Normal 62 11" xfId="2238"/>
    <cellStyle name="Normal 62 2" xfId="2239"/>
    <cellStyle name="Normal 62 2 2" xfId="2240"/>
    <cellStyle name="Normal 62 2 3" xfId="2241"/>
    <cellStyle name="Normal 62 2 4" xfId="2242"/>
    <cellStyle name="Normal 62 2_CONC R.28" xfId="2243"/>
    <cellStyle name="Normal 62 3" xfId="2244"/>
    <cellStyle name="Normal 62 3 2" xfId="2245"/>
    <cellStyle name="Normal 62 3 3" xfId="2246"/>
    <cellStyle name="Normal 62 3 4" xfId="2247"/>
    <cellStyle name="Normal 62 3_CONC R.28" xfId="2248"/>
    <cellStyle name="Normal 62 4" xfId="2249"/>
    <cellStyle name="Normal 62 4 2" xfId="2250"/>
    <cellStyle name="Normal 62 4 3" xfId="2251"/>
    <cellStyle name="Normal 62 4 4" xfId="2252"/>
    <cellStyle name="Normal 62 4_CONC R.28" xfId="2253"/>
    <cellStyle name="Normal 62 5" xfId="2254"/>
    <cellStyle name="Normal 62 5 2" xfId="2255"/>
    <cellStyle name="Normal 62 5 3" xfId="2256"/>
    <cellStyle name="Normal 62 5 4" xfId="2257"/>
    <cellStyle name="Normal 62 5_CONC R.28" xfId="2258"/>
    <cellStyle name="Normal 62 6" xfId="2259"/>
    <cellStyle name="Normal 62 6 2" xfId="2260"/>
    <cellStyle name="Normal 62 6 3" xfId="2261"/>
    <cellStyle name="Normal 62 6 4" xfId="2262"/>
    <cellStyle name="Normal 62 6_CONC R.28" xfId="2263"/>
    <cellStyle name="Normal 62 7" xfId="2264"/>
    <cellStyle name="Normal 62 7 2" xfId="2265"/>
    <cellStyle name="Normal 62 7 3" xfId="2266"/>
    <cellStyle name="Normal 62 7 4" xfId="2267"/>
    <cellStyle name="Normal 62 7_CONC R.28" xfId="2268"/>
    <cellStyle name="Normal 62 8" xfId="2269"/>
    <cellStyle name="Normal 62 8 2" xfId="2270"/>
    <cellStyle name="Normal 62 8 3" xfId="2271"/>
    <cellStyle name="Normal 62 8 4" xfId="2272"/>
    <cellStyle name="Normal 62 8_CONC R.28" xfId="2273"/>
    <cellStyle name="Normal 62 9" xfId="2274"/>
    <cellStyle name="Normal 62_CONC R.28" xfId="2275"/>
    <cellStyle name="Normal 64" xfId="2276"/>
    <cellStyle name="Normal 64 10" xfId="2277"/>
    <cellStyle name="Normal 64 11" xfId="2278"/>
    <cellStyle name="Normal 64 12" xfId="2279"/>
    <cellStyle name="Normal 64 2" xfId="2280"/>
    <cellStyle name="Normal 64 2 2" xfId="2281"/>
    <cellStyle name="Normal 64 2 3" xfId="2282"/>
    <cellStyle name="Normal 64 2 4" xfId="2283"/>
    <cellStyle name="Normal 64 2_CONC R.28" xfId="2284"/>
    <cellStyle name="Normal 64 3" xfId="2285"/>
    <cellStyle name="Normal 64 3 2" xfId="2286"/>
    <cellStyle name="Normal 64 3 3" xfId="2287"/>
    <cellStyle name="Normal 64 3 4" xfId="2288"/>
    <cellStyle name="Normal 64 3_CONC R.28" xfId="2289"/>
    <cellStyle name="Normal 64 4" xfId="2290"/>
    <cellStyle name="Normal 64 4 2" xfId="2291"/>
    <cellStyle name="Normal 64 4 3" xfId="2292"/>
    <cellStyle name="Normal 64 4 4" xfId="2293"/>
    <cellStyle name="Normal 64 4_CONC R.28" xfId="2294"/>
    <cellStyle name="Normal 64 5" xfId="2295"/>
    <cellStyle name="Normal 64 5 2" xfId="2296"/>
    <cellStyle name="Normal 64 5 3" xfId="2297"/>
    <cellStyle name="Normal 64 5 4" xfId="2298"/>
    <cellStyle name="Normal 64 5_CONC R.28" xfId="2299"/>
    <cellStyle name="Normal 64 6" xfId="2300"/>
    <cellStyle name="Normal 64 6 2" xfId="2301"/>
    <cellStyle name="Normal 64 6 3" xfId="2302"/>
    <cellStyle name="Normal 64 6 4" xfId="2303"/>
    <cellStyle name="Normal 64 6_CONC R.28" xfId="2304"/>
    <cellStyle name="Normal 64 7" xfId="2305"/>
    <cellStyle name="Normal 64 7 2" xfId="2306"/>
    <cellStyle name="Normal 64 7 3" xfId="2307"/>
    <cellStyle name="Normal 64 7 4" xfId="2308"/>
    <cellStyle name="Normal 64 7_CONC R.28" xfId="2309"/>
    <cellStyle name="Normal 64 8" xfId="2310"/>
    <cellStyle name="Normal 64 8 2" xfId="2311"/>
    <cellStyle name="Normal 64 8 3" xfId="2312"/>
    <cellStyle name="Normal 64 8 4" xfId="2313"/>
    <cellStyle name="Normal 64 8_CONC R.28" xfId="2314"/>
    <cellStyle name="Normal 64 9" xfId="2315"/>
    <cellStyle name="Normal 64 9 2" xfId="2316"/>
    <cellStyle name="Normal 64 9 3" xfId="2317"/>
    <cellStyle name="Normal 64 9 4" xfId="2318"/>
    <cellStyle name="Normal 64 9_CONC R.28" xfId="2319"/>
    <cellStyle name="Normal 64_CONC R.28" xfId="2320"/>
    <cellStyle name="Normal 66" xfId="2321"/>
    <cellStyle name="Normal 66 10" xfId="2322"/>
    <cellStyle name="Normal 66 11" xfId="2323"/>
    <cellStyle name="Normal 66 12" xfId="2324"/>
    <cellStyle name="Normal 66 2" xfId="2325"/>
    <cellStyle name="Normal 66 2 2" xfId="2326"/>
    <cellStyle name="Normal 66 2 3" xfId="2327"/>
    <cellStyle name="Normal 66 2 4" xfId="2328"/>
    <cellStyle name="Normal 66 2_CONC R.28" xfId="2329"/>
    <cellStyle name="Normal 66 3" xfId="2330"/>
    <cellStyle name="Normal 66 3 2" xfId="2331"/>
    <cellStyle name="Normal 66 3 3" xfId="2332"/>
    <cellStyle name="Normal 66 3 4" xfId="2333"/>
    <cellStyle name="Normal 66 3_CONC R.28" xfId="2334"/>
    <cellStyle name="Normal 66 4" xfId="2335"/>
    <cellStyle name="Normal 66 4 2" xfId="2336"/>
    <cellStyle name="Normal 66 4 3" xfId="2337"/>
    <cellStyle name="Normal 66 4 4" xfId="2338"/>
    <cellStyle name="Normal 66 4_CONC R.28" xfId="2339"/>
    <cellStyle name="Normal 66 5" xfId="2340"/>
    <cellStyle name="Normal 66 5 2" xfId="2341"/>
    <cellStyle name="Normal 66 5 3" xfId="2342"/>
    <cellStyle name="Normal 66 5 4" xfId="2343"/>
    <cellStyle name="Normal 66 5_CONC R.28" xfId="2344"/>
    <cellStyle name="Normal 66 6" xfId="2345"/>
    <cellStyle name="Normal 66 6 2" xfId="2346"/>
    <cellStyle name="Normal 66 6 3" xfId="2347"/>
    <cellStyle name="Normal 66 6 4" xfId="2348"/>
    <cellStyle name="Normal 66 6_CONC R.28" xfId="2349"/>
    <cellStyle name="Normal 66 7" xfId="2350"/>
    <cellStyle name="Normal 66 7 2" xfId="2351"/>
    <cellStyle name="Normal 66 7 3" xfId="2352"/>
    <cellStyle name="Normal 66 7 4" xfId="2353"/>
    <cellStyle name="Normal 66 7_CONC R.28" xfId="2354"/>
    <cellStyle name="Normal 66 8" xfId="2355"/>
    <cellStyle name="Normal 66 8 2" xfId="2356"/>
    <cellStyle name="Normal 66 8 3" xfId="2357"/>
    <cellStyle name="Normal 66 8 4" xfId="2358"/>
    <cellStyle name="Normal 66 8_CONC R.28" xfId="2359"/>
    <cellStyle name="Normal 66 9" xfId="2360"/>
    <cellStyle name="Normal 66 9 2" xfId="2361"/>
    <cellStyle name="Normal 66 9 3" xfId="2362"/>
    <cellStyle name="Normal 66 9 4" xfId="2363"/>
    <cellStyle name="Normal 66 9_CONC R.28" xfId="2364"/>
    <cellStyle name="Normal 66_CONC R.28" xfId="2365"/>
    <cellStyle name="Normal 67" xfId="2366"/>
    <cellStyle name="Normal 67 2" xfId="2367"/>
    <cellStyle name="Normal 67 2 2" xfId="2368"/>
    <cellStyle name="Normal 67 2 3" xfId="2369"/>
    <cellStyle name="Normal 67 2 4" xfId="2370"/>
    <cellStyle name="Normal 67 2_CONC R.28" xfId="2371"/>
    <cellStyle name="Normal 67 3" xfId="2372"/>
    <cellStyle name="Normal 67 4" xfId="2373"/>
    <cellStyle name="Normal 67 5" xfId="2374"/>
    <cellStyle name="Normal 67_CONC R.28" xfId="2375"/>
    <cellStyle name="Normal 68" xfId="2376"/>
    <cellStyle name="Normal 68 2" xfId="2377"/>
    <cellStyle name="Normal 68 2 2" xfId="2378"/>
    <cellStyle name="Normal 68 2 3" xfId="2379"/>
    <cellStyle name="Normal 68 2 4" xfId="2380"/>
    <cellStyle name="Normal 68 2_CONC R.28" xfId="2381"/>
    <cellStyle name="Normal 68 3" xfId="2382"/>
    <cellStyle name="Normal 68 4" xfId="2383"/>
    <cellStyle name="Normal 68 5" xfId="2384"/>
    <cellStyle name="Normal 68_CONC R.28" xfId="2385"/>
    <cellStyle name="Normal 7" xfId="2386"/>
    <cellStyle name="Normal 7 10" xfId="2387"/>
    <cellStyle name="Normal 7 10 2" xfId="2388"/>
    <cellStyle name="Normal 7 10 3" xfId="2389"/>
    <cellStyle name="Normal 7 10 4" xfId="2390"/>
    <cellStyle name="Normal 7 10_CONC R.28" xfId="2391"/>
    <cellStyle name="Normal 7 11" xfId="2392"/>
    <cellStyle name="Normal 7 11 2" xfId="2393"/>
    <cellStyle name="Normal 7 11 3" xfId="2394"/>
    <cellStyle name="Normal 7 11 4" xfId="2395"/>
    <cellStyle name="Normal 7 11_CONC R.28" xfId="2396"/>
    <cellStyle name="Normal 7 12" xfId="2397"/>
    <cellStyle name="Normal 7 12 2" xfId="2398"/>
    <cellStyle name="Normal 7 12 3" xfId="2399"/>
    <cellStyle name="Normal 7 12 4" xfId="2400"/>
    <cellStyle name="Normal 7 12_CONC R.28" xfId="2401"/>
    <cellStyle name="Normal 7 13" xfId="2402"/>
    <cellStyle name="Normal 7 13 2" xfId="2403"/>
    <cellStyle name="Normal 7 13 3" xfId="2404"/>
    <cellStyle name="Normal 7 13 4" xfId="2405"/>
    <cellStyle name="Normal 7 13_CONC R.28" xfId="2406"/>
    <cellStyle name="Normal 7 14" xfId="2407"/>
    <cellStyle name="Normal 7 14 2" xfId="2408"/>
    <cellStyle name="Normal 7 14 3" xfId="2409"/>
    <cellStyle name="Normal 7 14 4" xfId="2410"/>
    <cellStyle name="Normal 7 14_CONC R.28" xfId="2411"/>
    <cellStyle name="Normal 7 15" xfId="2412"/>
    <cellStyle name="Normal 7 15 2" xfId="2413"/>
    <cellStyle name="Normal 7 15 3" xfId="2414"/>
    <cellStyle name="Normal 7 15 4" xfId="2415"/>
    <cellStyle name="Normal 7 15_CONC R.28" xfId="2416"/>
    <cellStyle name="Normal 7 16" xfId="2417"/>
    <cellStyle name="Normal 7 16 2" xfId="2418"/>
    <cellStyle name="Normal 7 16 3" xfId="2419"/>
    <cellStyle name="Normal 7 16 4" xfId="2420"/>
    <cellStyle name="Normal 7 16_CONC R.28" xfId="2421"/>
    <cellStyle name="Normal 7 17" xfId="2422"/>
    <cellStyle name="Normal 7 17 2" xfId="2423"/>
    <cellStyle name="Normal 7 17 3" xfId="2424"/>
    <cellStyle name="Normal 7 17 4" xfId="2425"/>
    <cellStyle name="Normal 7 17_CONC R.28" xfId="2426"/>
    <cellStyle name="Normal 7 18" xfId="2427"/>
    <cellStyle name="Normal 7 18 2" xfId="2428"/>
    <cellStyle name="Normal 7 18 3" xfId="2429"/>
    <cellStyle name="Normal 7 18 4" xfId="2430"/>
    <cellStyle name="Normal 7 18_CONC R.28" xfId="2431"/>
    <cellStyle name="Normal 7 19" xfId="2432"/>
    <cellStyle name="Normal 7 19 2" xfId="2433"/>
    <cellStyle name="Normal 7 19 3" xfId="2434"/>
    <cellStyle name="Normal 7 19 4" xfId="2435"/>
    <cellStyle name="Normal 7 19_CONC R.28" xfId="2436"/>
    <cellStyle name="Normal 7 2" xfId="2437"/>
    <cellStyle name="Normal 7 20" xfId="2438"/>
    <cellStyle name="Normal 7 20 2" xfId="2439"/>
    <cellStyle name="Normal 7 20 3" xfId="2440"/>
    <cellStyle name="Normal 7 20 4" xfId="2441"/>
    <cellStyle name="Normal 7 20_CONC R.28" xfId="2442"/>
    <cellStyle name="Normal 7 21" xfId="2443"/>
    <cellStyle name="Normal 7 22" xfId="2444"/>
    <cellStyle name="Normal 7 23" xfId="2445"/>
    <cellStyle name="Normal 7 23 2" xfId="2446"/>
    <cellStyle name="Normal 7 23 3" xfId="2447"/>
    <cellStyle name="Normal 7 23 4" xfId="2448"/>
    <cellStyle name="Normal 7 23 5" xfId="2449"/>
    <cellStyle name="Normal 7 23_CONC R.28" xfId="2450"/>
    <cellStyle name="Normal 7 24" xfId="2451"/>
    <cellStyle name="Normal 7 25" xfId="2452"/>
    <cellStyle name="Normal 7 26" xfId="2453"/>
    <cellStyle name="Normal 7 3" xfId="2454"/>
    <cellStyle name="Normal 7 4" xfId="2455"/>
    <cellStyle name="Normal 7 5" xfId="2456"/>
    <cellStyle name="Normal 7 6" xfId="2457"/>
    <cellStyle name="Normal 7 6 2" xfId="2458"/>
    <cellStyle name="Normal 7 6 3" xfId="2459"/>
    <cellStyle name="Normal 7 6 4" xfId="2460"/>
    <cellStyle name="Normal 7 6_CONC R.28" xfId="2461"/>
    <cellStyle name="Normal 7 7" xfId="2462"/>
    <cellStyle name="Normal 7 7 2" xfId="2463"/>
    <cellStyle name="Normal 7 7 3" xfId="2464"/>
    <cellStyle name="Normal 7 7 4" xfId="2465"/>
    <cellStyle name="Normal 7 7_CONC R.28" xfId="2466"/>
    <cellStyle name="Normal 7 8" xfId="2467"/>
    <cellStyle name="Normal 7 8 2" xfId="2468"/>
    <cellStyle name="Normal 7 8 3" xfId="2469"/>
    <cellStyle name="Normal 7 8 4" xfId="2470"/>
    <cellStyle name="Normal 7 8_CONC R.28" xfId="2471"/>
    <cellStyle name="Normal 7 9" xfId="2472"/>
    <cellStyle name="Normal 7 9 2" xfId="2473"/>
    <cellStyle name="Normal 7 9 3" xfId="2474"/>
    <cellStyle name="Normal 7 9 4" xfId="2475"/>
    <cellStyle name="Normal 7 9_CONC R.28" xfId="2476"/>
    <cellStyle name="Normal 7_CONC R.28" xfId="2477"/>
    <cellStyle name="Normal 70" xfId="2478"/>
    <cellStyle name="Normal 70 2" xfId="2479"/>
    <cellStyle name="Normal 70 2 2" xfId="2480"/>
    <cellStyle name="Normal 70 2 3" xfId="2481"/>
    <cellStyle name="Normal 70 2 4" xfId="2482"/>
    <cellStyle name="Normal 70 2_CONC R.28" xfId="2483"/>
    <cellStyle name="Normal 70 3" xfId="2484"/>
    <cellStyle name="Normal 70 4" xfId="2485"/>
    <cellStyle name="Normal 70 5" xfId="2486"/>
    <cellStyle name="Normal 70_CONC R.28" xfId="2487"/>
    <cellStyle name="Normal 72" xfId="2488"/>
    <cellStyle name="Normal 72 2" xfId="2489"/>
    <cellStyle name="Normal 78 2" xfId="2490"/>
    <cellStyle name="Normal 78 2 2" xfId="2491"/>
    <cellStyle name="Normal 78 2 3" xfId="2492"/>
    <cellStyle name="Normal 78 2 4" xfId="2493"/>
    <cellStyle name="Normal 78 2_CONC R.28" xfId="2494"/>
    <cellStyle name="Normal 79" xfId="2495"/>
    <cellStyle name="Normal 8" xfId="2496"/>
    <cellStyle name="Normal 8 10" xfId="2497"/>
    <cellStyle name="Normal 8 10 2" xfId="2498"/>
    <cellStyle name="Normal 8 10 3" xfId="2499"/>
    <cellStyle name="Normal 8 10 4" xfId="2500"/>
    <cellStyle name="Normal 8 10_CONC R.28" xfId="2501"/>
    <cellStyle name="Normal 8 11" xfId="2502"/>
    <cellStyle name="Normal 8 11 2" xfId="2503"/>
    <cellStyle name="Normal 8 11 3" xfId="2504"/>
    <cellStyle name="Normal 8 11 4" xfId="2505"/>
    <cellStyle name="Normal 8 11_CONC R.28" xfId="2506"/>
    <cellStyle name="Normal 8 12" xfId="2507"/>
    <cellStyle name="Normal 8 12 2" xfId="2508"/>
    <cellStyle name="Normal 8 12 3" xfId="2509"/>
    <cellStyle name="Normal 8 12 4" xfId="2510"/>
    <cellStyle name="Normal 8 12_CONC R.28" xfId="2511"/>
    <cellStyle name="Normal 8 13" xfId="2512"/>
    <cellStyle name="Normal 8 13 2" xfId="2513"/>
    <cellStyle name="Normal 8 13 3" xfId="2514"/>
    <cellStyle name="Normal 8 13 4" xfId="2515"/>
    <cellStyle name="Normal 8 13_CONC R.28" xfId="2516"/>
    <cellStyle name="Normal 8 14" xfId="2517"/>
    <cellStyle name="Normal 8 14 2" xfId="2518"/>
    <cellStyle name="Normal 8 14 3" xfId="2519"/>
    <cellStyle name="Normal 8 14 4" xfId="2520"/>
    <cellStyle name="Normal 8 14_CONC R.28" xfId="2521"/>
    <cellStyle name="Normal 8 15" xfId="2522"/>
    <cellStyle name="Normal 8 15 2" xfId="2523"/>
    <cellStyle name="Normal 8 15 3" xfId="2524"/>
    <cellStyle name="Normal 8 15 4" xfId="2525"/>
    <cellStyle name="Normal 8 15_CONC R.28" xfId="2526"/>
    <cellStyle name="Normal 8 16" xfId="2527"/>
    <cellStyle name="Normal 8 16 2" xfId="2528"/>
    <cellStyle name="Normal 8 16 3" xfId="2529"/>
    <cellStyle name="Normal 8 16 4" xfId="2530"/>
    <cellStyle name="Normal 8 16_CONC R.28" xfId="2531"/>
    <cellStyle name="Normal 8 17" xfId="2532"/>
    <cellStyle name="Normal 8 17 2" xfId="2533"/>
    <cellStyle name="Normal 8 17 3" xfId="2534"/>
    <cellStyle name="Normal 8 17 4" xfId="2535"/>
    <cellStyle name="Normal 8 17_CONC R.28" xfId="2536"/>
    <cellStyle name="Normal 8 18" xfId="2537"/>
    <cellStyle name="Normal 8 18 2" xfId="2538"/>
    <cellStyle name="Normal 8 18 3" xfId="2539"/>
    <cellStyle name="Normal 8 18 4" xfId="2540"/>
    <cellStyle name="Normal 8 18_CONC R.28" xfId="2541"/>
    <cellStyle name="Normal 8 19" xfId="2542"/>
    <cellStyle name="Normal 8 2" xfId="2543"/>
    <cellStyle name="Normal 8 2 2" xfId="2544"/>
    <cellStyle name="Normal 8 20" xfId="2545"/>
    <cellStyle name="Normal 8 21" xfId="2546"/>
    <cellStyle name="Normal 8 21 2" xfId="2547"/>
    <cellStyle name="Normal 8 21 3" xfId="2548"/>
    <cellStyle name="Normal 8 21 4" xfId="2549"/>
    <cellStyle name="Normal 8 21 5" xfId="2550"/>
    <cellStyle name="Normal 8 21_CONC R.28" xfId="2551"/>
    <cellStyle name="Normal 8 3" xfId="2552"/>
    <cellStyle name="Normal 8 4" xfId="2553"/>
    <cellStyle name="Normal 8 5" xfId="2554"/>
    <cellStyle name="Normal 8 6" xfId="2555"/>
    <cellStyle name="Normal 8 6 2" xfId="2556"/>
    <cellStyle name="Normal 8 6 3" xfId="2557"/>
    <cellStyle name="Normal 8 6 4" xfId="2558"/>
    <cellStyle name="Normal 8 6_CONC R.28" xfId="2559"/>
    <cellStyle name="Normal 8 7" xfId="2560"/>
    <cellStyle name="Normal 8 7 2" xfId="2561"/>
    <cellStyle name="Normal 8 7 3" xfId="2562"/>
    <cellStyle name="Normal 8 7 4" xfId="2563"/>
    <cellStyle name="Normal 8 7_CONC R.28" xfId="2564"/>
    <cellStyle name="Normal 8 8" xfId="2565"/>
    <cellStyle name="Normal 8 8 2" xfId="2566"/>
    <cellStyle name="Normal 8 8 3" xfId="2567"/>
    <cellStyle name="Normal 8 8 4" xfId="2568"/>
    <cellStyle name="Normal 8 8_CONC R.28" xfId="2569"/>
    <cellStyle name="Normal 8 9" xfId="2570"/>
    <cellStyle name="Normal 8 9 2" xfId="2571"/>
    <cellStyle name="Normal 8 9 3" xfId="2572"/>
    <cellStyle name="Normal 8 9 4" xfId="2573"/>
    <cellStyle name="Normal 8 9_CONC R.28" xfId="2574"/>
    <cellStyle name="Normal 9" xfId="2575"/>
    <cellStyle name="Normal 9 10" xfId="2576"/>
    <cellStyle name="Normal 9 10 2" xfId="2577"/>
    <cellStyle name="Normal 9 10 3" xfId="2578"/>
    <cellStyle name="Normal 9 10 4" xfId="2579"/>
    <cellStyle name="Normal 9 10_CONC R.28" xfId="2580"/>
    <cellStyle name="Normal 9 11" xfId="2581"/>
    <cellStyle name="Normal 9 11 2" xfId="2582"/>
    <cellStyle name="Normal 9 11 3" xfId="2583"/>
    <cellStyle name="Normal 9 11 4" xfId="2584"/>
    <cellStyle name="Normal 9 11_CONC R.28" xfId="2585"/>
    <cellStyle name="Normal 9 12" xfId="2586"/>
    <cellStyle name="Normal 9 12 2" xfId="2587"/>
    <cellStyle name="Normal 9 12 3" xfId="2588"/>
    <cellStyle name="Normal 9 12 4" xfId="2589"/>
    <cellStyle name="Normal 9 12_CONC R.28" xfId="2590"/>
    <cellStyle name="Normal 9 13" xfId="2591"/>
    <cellStyle name="Normal 9 13 2" xfId="2592"/>
    <cellStyle name="Normal 9 13 3" xfId="2593"/>
    <cellStyle name="Normal 9 13 4" xfId="2594"/>
    <cellStyle name="Normal 9 13_CONC R.28" xfId="2595"/>
    <cellStyle name="Normal 9 14" xfId="2596"/>
    <cellStyle name="Normal 9 14 2" xfId="2597"/>
    <cellStyle name="Normal 9 14 3" xfId="2598"/>
    <cellStyle name="Normal 9 14 4" xfId="2599"/>
    <cellStyle name="Normal 9 14_CONC R.28" xfId="2600"/>
    <cellStyle name="Normal 9 15" xfId="2601"/>
    <cellStyle name="Normal 9 15 2" xfId="2602"/>
    <cellStyle name="Normal 9 15 3" xfId="2603"/>
    <cellStyle name="Normal 9 15 4" xfId="2604"/>
    <cellStyle name="Normal 9 15_CONC R.28" xfId="2605"/>
    <cellStyle name="Normal 9 16" xfId="2606"/>
    <cellStyle name="Normal 9 16 2" xfId="2607"/>
    <cellStyle name="Normal 9 16 3" xfId="2608"/>
    <cellStyle name="Normal 9 16 4" xfId="2609"/>
    <cellStyle name="Normal 9 16_CONC R.28" xfId="2610"/>
    <cellStyle name="Normal 9 17" xfId="2611"/>
    <cellStyle name="Normal 9 17 2" xfId="2612"/>
    <cellStyle name="Normal 9 17 3" xfId="2613"/>
    <cellStyle name="Normal 9 17 4" xfId="2614"/>
    <cellStyle name="Normal 9 17_CONC R.28" xfId="2615"/>
    <cellStyle name="Normal 9 18" xfId="2616"/>
    <cellStyle name="Normal 9 18 2" xfId="2617"/>
    <cellStyle name="Normal 9 18 3" xfId="2618"/>
    <cellStyle name="Normal 9 18 4" xfId="2619"/>
    <cellStyle name="Normal 9 18_CONC R.28" xfId="2620"/>
    <cellStyle name="Normal 9 19" xfId="2621"/>
    <cellStyle name="Normal 9 19 2" xfId="2622"/>
    <cellStyle name="Normal 9 19 3" xfId="2623"/>
    <cellStyle name="Normal 9 19 4" xfId="2624"/>
    <cellStyle name="Normal 9 19_CONC R.28" xfId="2625"/>
    <cellStyle name="Normal 9 2" xfId="2626"/>
    <cellStyle name="Normal 9 20" xfId="2627"/>
    <cellStyle name="Normal 9 20 2" xfId="2628"/>
    <cellStyle name="Normal 9 20 3" xfId="2629"/>
    <cellStyle name="Normal 9 20 4" xfId="2630"/>
    <cellStyle name="Normal 9 20_CONC R.28" xfId="2631"/>
    <cellStyle name="Normal 9 21" xfId="2632"/>
    <cellStyle name="Normal 9 22" xfId="2633"/>
    <cellStyle name="Normal 9 23" xfId="2634"/>
    <cellStyle name="Normal 9 23 2" xfId="2635"/>
    <cellStyle name="Normal 9 23 3" xfId="2636"/>
    <cellStyle name="Normal 9 23 4" xfId="2637"/>
    <cellStyle name="Normal 9 23 5" xfId="2638"/>
    <cellStyle name="Normal 9 23_CONC R.28" xfId="2639"/>
    <cellStyle name="Normal 9 3" xfId="2640"/>
    <cellStyle name="Normal 9 4" xfId="2641"/>
    <cellStyle name="Normal 9 5" xfId="2642"/>
    <cellStyle name="Normal 9 6" xfId="2643"/>
    <cellStyle name="Normal 9 6 2" xfId="2644"/>
    <cellStyle name="Normal 9 6 3" xfId="2645"/>
    <cellStyle name="Normal 9 6 4" xfId="2646"/>
    <cellStyle name="Normal 9 6_CONC R.28" xfId="2647"/>
    <cellStyle name="Normal 9 7" xfId="2648"/>
    <cellStyle name="Normal 9 7 2" xfId="2649"/>
    <cellStyle name="Normal 9 7 3" xfId="2650"/>
    <cellStyle name="Normal 9 7 4" xfId="2651"/>
    <cellStyle name="Normal 9 7_CONC R.28" xfId="2652"/>
    <cellStyle name="Normal 9 8" xfId="2653"/>
    <cellStyle name="Normal 9 8 2" xfId="2654"/>
    <cellStyle name="Normal 9 8 3" xfId="2655"/>
    <cellStyle name="Normal 9 8 4" xfId="2656"/>
    <cellStyle name="Normal 9 8_CONC R.28" xfId="2657"/>
    <cellStyle name="Normal 9 9" xfId="2658"/>
    <cellStyle name="Normal 9 9 2" xfId="2659"/>
    <cellStyle name="Normal 9 9 3" xfId="2660"/>
    <cellStyle name="Normal 9 9 4" xfId="2661"/>
    <cellStyle name="Normal 9 9_CONC R.28" xfId="2662"/>
    <cellStyle name="Notas" xfId="34" builtinId="10" customBuiltin="1"/>
    <cellStyle name="Notas 2" xfId="2663"/>
    <cellStyle name="Porcentaje 2" xfId="56"/>
    <cellStyle name="Porcentaje 2 2" xfId="2664"/>
    <cellStyle name="Porcentual 2" xfId="2665"/>
    <cellStyle name="Porcentual 3" xfId="2666"/>
    <cellStyle name="Porcentual 3 2" xfId="2667"/>
    <cellStyle name="Porcentual 3 2 2" xfId="2668"/>
    <cellStyle name="Porcentual 3 2 3" xfId="2669"/>
    <cellStyle name="Porcentual 3 2 4" xfId="2670"/>
    <cellStyle name="Porcentual 3 3" xfId="2671"/>
    <cellStyle name="Porcentual 3 4" xfId="2672"/>
    <cellStyle name="Porcentual 3 5" xfId="2673"/>
    <cellStyle name="Porcentual 4" xfId="2674"/>
    <cellStyle name="Porcentual 4 2" xfId="2675"/>
    <cellStyle name="Salida" xfId="35" builtinId="21" customBuiltin="1"/>
    <cellStyle name="Salida 2" xfId="2676"/>
    <cellStyle name="Texto de advertencia" xfId="36" builtinId="11" customBuiltin="1"/>
    <cellStyle name="Texto de advertencia 2" xfId="2677"/>
    <cellStyle name="Texto explicativo" xfId="37" builtinId="53" customBuiltin="1"/>
    <cellStyle name="Texto explicativo 2" xfId="2678"/>
    <cellStyle name="Título" xfId="38" builtinId="15" customBuiltin="1"/>
    <cellStyle name="Título 1 2" xfId="2679"/>
    <cellStyle name="Título 2" xfId="40" builtinId="17" customBuiltin="1"/>
    <cellStyle name="Título 2 2" xfId="2680"/>
    <cellStyle name="Título 3" xfId="41" builtinId="18" customBuiltin="1"/>
    <cellStyle name="Título 3 2" xfId="2681"/>
    <cellStyle name="Título 4" xfId="2682"/>
    <cellStyle name="Total" xfId="42" builtinId="25" customBuiltin="1"/>
    <cellStyle name="Total 2" xfId="2683"/>
  </cellStyles>
  <dxfs count="0"/>
  <tableStyles count="0" defaultTableStyle="TableStyleMedium9" defaultPivotStyle="PivotStyleLight16"/>
  <colors>
    <mruColors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25" workbookViewId="0">
      <selection activeCell="N53" sqref="N53"/>
    </sheetView>
  </sheetViews>
  <sheetFormatPr baseColWidth="10" defaultRowHeight="15"/>
  <cols>
    <col min="1" max="1" width="16" style="35" customWidth="1"/>
    <col min="2" max="2" width="9.28515625" style="35" customWidth="1"/>
    <col min="3" max="3" width="13" style="35" bestFit="1" customWidth="1"/>
    <col min="4" max="4" width="9.42578125" style="35" customWidth="1"/>
    <col min="5" max="5" width="13.7109375" style="35" customWidth="1"/>
    <col min="6" max="6" width="9.85546875" style="35" customWidth="1"/>
    <col min="7" max="7" width="11.7109375" style="35" bestFit="1" customWidth="1"/>
    <col min="8" max="8" width="10" style="35" customWidth="1"/>
    <col min="9" max="9" width="11.7109375" style="35" bestFit="1" customWidth="1"/>
    <col min="10" max="10" width="9.42578125" style="35" customWidth="1"/>
    <col min="11" max="11" width="11.7109375" style="35" bestFit="1" customWidth="1"/>
    <col min="12" max="12" width="11.42578125" style="35"/>
    <col min="13" max="13" width="15.28515625" style="35" bestFit="1" customWidth="1"/>
    <col min="14" max="16384" width="11.42578125" style="35"/>
  </cols>
  <sheetData>
    <row r="1" spans="1:11" ht="15.75">
      <c r="A1" s="33"/>
      <c r="B1" s="33"/>
      <c r="C1" s="33"/>
      <c r="D1" s="33"/>
      <c r="E1" s="33"/>
      <c r="F1" s="34"/>
      <c r="G1" s="34"/>
      <c r="H1" s="34"/>
      <c r="I1" s="34"/>
      <c r="J1" s="121" t="s">
        <v>72</v>
      </c>
      <c r="K1" s="121"/>
    </row>
    <row r="2" spans="1:11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>
      <c r="A3" s="123" t="s">
        <v>143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11" ht="15.75" thickBot="1">
      <c r="A5" s="125" t="s">
        <v>73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</row>
    <row r="6" spans="1:11" ht="15.75" thickBot="1">
      <c r="A6" s="33" t="s">
        <v>66</v>
      </c>
      <c r="B6" s="126" t="s">
        <v>74</v>
      </c>
      <c r="C6" s="127"/>
      <c r="D6" s="127"/>
      <c r="E6" s="127"/>
      <c r="F6" s="127"/>
      <c r="G6" s="127"/>
      <c r="H6" s="127"/>
      <c r="I6" s="127"/>
      <c r="J6" s="127"/>
      <c r="K6" s="128"/>
    </row>
    <row r="7" spans="1:11" ht="39" customHeight="1" thickBot="1">
      <c r="A7" s="33"/>
      <c r="B7" s="129" t="s">
        <v>75</v>
      </c>
      <c r="C7" s="130"/>
      <c r="D7" s="131" t="s">
        <v>76</v>
      </c>
      <c r="E7" s="132"/>
      <c r="F7" s="131" t="s">
        <v>77</v>
      </c>
      <c r="G7" s="130"/>
      <c r="H7" s="131" t="s">
        <v>78</v>
      </c>
      <c r="I7" s="130"/>
      <c r="J7" s="131" t="s">
        <v>79</v>
      </c>
      <c r="K7" s="130"/>
    </row>
    <row r="8" spans="1:11" ht="19.5" customHeight="1">
      <c r="A8" s="36" t="s">
        <v>0</v>
      </c>
      <c r="B8" s="37" t="s">
        <v>80</v>
      </c>
      <c r="C8" s="38" t="s">
        <v>81</v>
      </c>
      <c r="D8" s="37" t="s">
        <v>146</v>
      </c>
      <c r="E8" s="37" t="s">
        <v>81</v>
      </c>
      <c r="F8" s="38" t="s">
        <v>80</v>
      </c>
      <c r="G8" s="39" t="s">
        <v>81</v>
      </c>
      <c r="H8" s="37" t="s">
        <v>80</v>
      </c>
      <c r="I8" s="39" t="s">
        <v>81</v>
      </c>
      <c r="J8" s="37" t="s">
        <v>80</v>
      </c>
      <c r="K8" s="38" t="s">
        <v>81</v>
      </c>
    </row>
    <row r="9" spans="1:11" ht="15" customHeight="1">
      <c r="A9" s="40" t="s">
        <v>82</v>
      </c>
      <c r="B9" s="41">
        <v>0.54291299999999998</v>
      </c>
      <c r="C9" s="42">
        <v>25831068</v>
      </c>
      <c r="D9" s="41">
        <v>0.54291299999999998</v>
      </c>
      <c r="E9" s="43">
        <v>5500806</v>
      </c>
      <c r="F9" s="41">
        <v>0.54291299999999998</v>
      </c>
      <c r="G9" s="42">
        <v>578393</v>
      </c>
      <c r="H9" s="41">
        <v>0.54291299999999998</v>
      </c>
      <c r="I9" s="42">
        <v>562320</v>
      </c>
      <c r="J9" s="41">
        <v>0.54291299999999998</v>
      </c>
      <c r="K9" s="42">
        <v>142294</v>
      </c>
    </row>
    <row r="10" spans="1:11">
      <c r="A10" s="40" t="s">
        <v>83</v>
      </c>
      <c r="B10" s="41">
        <v>0.97565900000000005</v>
      </c>
      <c r="C10" s="42">
        <v>46420539</v>
      </c>
      <c r="D10" s="41">
        <v>0.97565900000000005</v>
      </c>
      <c r="E10" s="43">
        <v>9885398</v>
      </c>
      <c r="F10" s="41">
        <v>0.97565900000000005</v>
      </c>
      <c r="G10" s="42">
        <v>1039419</v>
      </c>
      <c r="H10" s="41">
        <v>0.97565900000000005</v>
      </c>
      <c r="I10" s="42">
        <v>1010536</v>
      </c>
      <c r="J10" s="41">
        <v>0.97565900000000005</v>
      </c>
      <c r="K10" s="42">
        <v>255713</v>
      </c>
    </row>
    <row r="11" spans="1:11">
      <c r="A11" s="40" t="s">
        <v>84</v>
      </c>
      <c r="B11" s="41">
        <v>6.7396370000000001</v>
      </c>
      <c r="C11" s="42">
        <v>320662835</v>
      </c>
      <c r="D11" s="41">
        <v>6.7396370000000001</v>
      </c>
      <c r="E11" s="43">
        <v>68286148</v>
      </c>
      <c r="F11" s="41">
        <v>6.7396370000000001</v>
      </c>
      <c r="G11" s="42">
        <v>7180075</v>
      </c>
      <c r="H11" s="41">
        <v>6.7396370000000001</v>
      </c>
      <c r="I11" s="42">
        <v>6980557</v>
      </c>
      <c r="J11" s="41">
        <v>6.7396370000000001</v>
      </c>
      <c r="K11" s="42">
        <v>1766410</v>
      </c>
    </row>
    <row r="12" spans="1:11">
      <c r="A12" s="40" t="s">
        <v>85</v>
      </c>
      <c r="B12" s="41">
        <v>0.52787399999999995</v>
      </c>
      <c r="C12" s="42">
        <v>25115533</v>
      </c>
      <c r="D12" s="41">
        <v>0.52787399999999995</v>
      </c>
      <c r="E12" s="43">
        <v>5348431</v>
      </c>
      <c r="F12" s="41">
        <v>0.52787399999999995</v>
      </c>
      <c r="G12" s="42">
        <v>562371</v>
      </c>
      <c r="H12" s="41">
        <v>0.52787399999999995</v>
      </c>
      <c r="I12" s="42">
        <v>546744</v>
      </c>
      <c r="J12" s="41">
        <v>0.52787399999999995</v>
      </c>
      <c r="K12" s="42">
        <v>138352</v>
      </c>
    </row>
    <row r="13" spans="1:11">
      <c r="A13" s="40" t="s">
        <v>86</v>
      </c>
      <c r="B13" s="41">
        <v>0.42393599999999998</v>
      </c>
      <c r="C13" s="42">
        <v>20170303</v>
      </c>
      <c r="D13" s="41">
        <v>0.42393599999999998</v>
      </c>
      <c r="E13" s="43">
        <v>4295329</v>
      </c>
      <c r="F13" s="41">
        <v>0.42393599999999998</v>
      </c>
      <c r="G13" s="42">
        <v>451640</v>
      </c>
      <c r="H13" s="41">
        <v>0.42393599999999998</v>
      </c>
      <c r="I13" s="42">
        <v>439090</v>
      </c>
      <c r="J13" s="41">
        <v>0.42393599999999998</v>
      </c>
      <c r="K13" s="42">
        <v>111111</v>
      </c>
    </row>
    <row r="14" spans="1:11">
      <c r="A14" s="40" t="s">
        <v>87</v>
      </c>
      <c r="B14" s="41">
        <v>0.47781499999999999</v>
      </c>
      <c r="C14" s="42">
        <v>22733793</v>
      </c>
      <c r="D14" s="41">
        <v>0.47781499999999999</v>
      </c>
      <c r="E14" s="43">
        <v>4841232</v>
      </c>
      <c r="F14" s="41">
        <v>0.47781499999999999</v>
      </c>
      <c r="G14" s="42">
        <v>509040</v>
      </c>
      <c r="H14" s="41">
        <v>0.47781499999999999</v>
      </c>
      <c r="I14" s="42">
        <v>494895</v>
      </c>
      <c r="J14" s="41">
        <v>0.47781499999999999</v>
      </c>
      <c r="K14" s="42">
        <v>125232</v>
      </c>
    </row>
    <row r="15" spans="1:11">
      <c r="A15" s="40" t="s">
        <v>88</v>
      </c>
      <c r="B15" s="41">
        <v>0.71257499999999996</v>
      </c>
      <c r="C15" s="42">
        <v>33903357</v>
      </c>
      <c r="D15" s="41">
        <v>0.71257499999999996</v>
      </c>
      <c r="E15" s="43">
        <v>7219825</v>
      </c>
      <c r="F15" s="41">
        <v>0.71257499999999996</v>
      </c>
      <c r="G15" s="42">
        <v>759142</v>
      </c>
      <c r="H15" s="41">
        <v>0.71257499999999996</v>
      </c>
      <c r="I15" s="42">
        <v>738047</v>
      </c>
      <c r="J15" s="41">
        <v>0.71257499999999996</v>
      </c>
      <c r="K15" s="42">
        <v>186761</v>
      </c>
    </row>
    <row r="16" spans="1:11">
      <c r="A16" s="40" t="s">
        <v>89</v>
      </c>
      <c r="B16" s="41">
        <v>0.41628300000000001</v>
      </c>
      <c r="C16" s="42">
        <v>19806183</v>
      </c>
      <c r="D16" s="41">
        <v>0.41628300000000001</v>
      </c>
      <c r="E16" s="43">
        <v>4217788</v>
      </c>
      <c r="F16" s="41">
        <v>0.41628300000000001</v>
      </c>
      <c r="G16" s="42">
        <v>443487</v>
      </c>
      <c r="H16" s="41">
        <v>0.41628300000000001</v>
      </c>
      <c r="I16" s="42">
        <v>431164</v>
      </c>
      <c r="J16" s="41">
        <v>0.41628300000000001</v>
      </c>
      <c r="K16" s="42">
        <v>109105</v>
      </c>
    </row>
    <row r="17" spans="1:11">
      <c r="A17" s="40" t="s">
        <v>90</v>
      </c>
      <c r="B17" s="41">
        <v>5.5554610000000002</v>
      </c>
      <c r="C17" s="42">
        <v>264321339</v>
      </c>
      <c r="D17" s="41">
        <v>5.5554610000000002</v>
      </c>
      <c r="E17" s="43">
        <v>56288051</v>
      </c>
      <c r="F17" s="41">
        <v>5.5554610000000002</v>
      </c>
      <c r="G17" s="42">
        <v>5918512</v>
      </c>
      <c r="H17" s="41">
        <v>5.5554610000000002</v>
      </c>
      <c r="I17" s="42">
        <v>5754051</v>
      </c>
      <c r="J17" s="41">
        <v>5.5554610000000002</v>
      </c>
      <c r="K17" s="42">
        <v>1456046</v>
      </c>
    </row>
    <row r="18" spans="1:11">
      <c r="A18" s="40" t="s">
        <v>91</v>
      </c>
      <c r="B18" s="41">
        <v>0.36165599999999998</v>
      </c>
      <c r="C18" s="42">
        <v>17207105</v>
      </c>
      <c r="D18" s="41">
        <v>0.36165599999999998</v>
      </c>
      <c r="E18" s="43">
        <v>3664306</v>
      </c>
      <c r="F18" s="41">
        <v>0.36165599999999998</v>
      </c>
      <c r="G18" s="42">
        <v>385290</v>
      </c>
      <c r="H18" s="41">
        <v>0.36165599999999998</v>
      </c>
      <c r="I18" s="42">
        <v>374584</v>
      </c>
      <c r="J18" s="41">
        <v>0.36165599999999998</v>
      </c>
      <c r="K18" s="42">
        <v>94787</v>
      </c>
    </row>
    <row r="19" spans="1:11">
      <c r="A19" s="40" t="s">
        <v>92</v>
      </c>
      <c r="B19" s="41">
        <v>0.51760499999999998</v>
      </c>
      <c r="C19" s="42">
        <v>24626948</v>
      </c>
      <c r="D19" s="41">
        <v>0.51760499999999998</v>
      </c>
      <c r="E19" s="43">
        <v>5244385</v>
      </c>
      <c r="F19" s="41">
        <v>0.51760499999999998</v>
      </c>
      <c r="G19" s="42">
        <v>551431</v>
      </c>
      <c r="H19" s="41">
        <v>0.51760499999999998</v>
      </c>
      <c r="I19" s="42">
        <v>536108</v>
      </c>
      <c r="J19" s="41">
        <v>0.51760499999999998</v>
      </c>
      <c r="K19" s="42">
        <v>135661</v>
      </c>
    </row>
    <row r="20" spans="1:11">
      <c r="A20" s="40" t="s">
        <v>93</v>
      </c>
      <c r="B20" s="41">
        <v>1.3017700000000001</v>
      </c>
      <c r="C20" s="42">
        <v>61936460</v>
      </c>
      <c r="D20" s="41">
        <v>1.3017700000000001</v>
      </c>
      <c r="E20" s="43">
        <v>13189562</v>
      </c>
      <c r="F20" s="41">
        <v>1.3017700000000001</v>
      </c>
      <c r="G20" s="42">
        <v>1386841</v>
      </c>
      <c r="H20" s="41">
        <v>1.3017700000000001</v>
      </c>
      <c r="I20" s="42">
        <v>1348304</v>
      </c>
      <c r="J20" s="41">
        <v>1.3017700000000001</v>
      </c>
      <c r="K20" s="42">
        <v>341184</v>
      </c>
    </row>
    <row r="21" spans="1:11">
      <c r="A21" s="40" t="s">
        <v>94</v>
      </c>
      <c r="B21" s="41">
        <v>0.65428600000000003</v>
      </c>
      <c r="C21" s="42">
        <v>31130045</v>
      </c>
      <c r="D21" s="41">
        <v>0.65428600000000003</v>
      </c>
      <c r="E21" s="43">
        <v>6629240</v>
      </c>
      <c r="F21" s="41">
        <v>0.65428600000000003</v>
      </c>
      <c r="G21" s="42">
        <v>697044</v>
      </c>
      <c r="H21" s="41">
        <v>0.65428600000000003</v>
      </c>
      <c r="I21" s="42">
        <v>677675</v>
      </c>
      <c r="J21" s="41">
        <v>0.65428600000000003</v>
      </c>
      <c r="K21" s="42">
        <v>171484</v>
      </c>
    </row>
    <row r="22" spans="1:11">
      <c r="A22" s="40" t="s">
        <v>95</v>
      </c>
      <c r="B22" s="41">
        <v>0.424174</v>
      </c>
      <c r="C22" s="42">
        <v>20181627</v>
      </c>
      <c r="D22" s="41">
        <v>0.424174</v>
      </c>
      <c r="E22" s="43">
        <v>4297740</v>
      </c>
      <c r="F22" s="41">
        <v>0.424174</v>
      </c>
      <c r="G22" s="42">
        <v>451894</v>
      </c>
      <c r="H22" s="41">
        <v>0.424174</v>
      </c>
      <c r="I22" s="42">
        <v>439337</v>
      </c>
      <c r="J22" s="41">
        <v>0.424174</v>
      </c>
      <c r="K22" s="42">
        <v>111173</v>
      </c>
    </row>
    <row r="23" spans="1:11">
      <c r="A23" s="40" t="s">
        <v>96</v>
      </c>
      <c r="B23" s="41">
        <v>0.70880100000000001</v>
      </c>
      <c r="C23" s="42">
        <v>33723795</v>
      </c>
      <c r="D23" s="41">
        <v>0.70880100000000001</v>
      </c>
      <c r="E23" s="43">
        <v>7181587</v>
      </c>
      <c r="F23" s="41">
        <v>0.70880100000000001</v>
      </c>
      <c r="G23" s="42">
        <v>755121</v>
      </c>
      <c r="H23" s="41">
        <v>0.70880100000000001</v>
      </c>
      <c r="I23" s="42">
        <v>734138</v>
      </c>
      <c r="J23" s="41">
        <v>0.70880100000000001</v>
      </c>
      <c r="K23" s="42">
        <v>185772</v>
      </c>
    </row>
    <row r="24" spans="1:11">
      <c r="A24" s="40" t="s">
        <v>97</v>
      </c>
      <c r="B24" s="41">
        <v>0.70012700000000005</v>
      </c>
      <c r="C24" s="42">
        <v>33311098</v>
      </c>
      <c r="D24" s="41">
        <v>0.70012700000000005</v>
      </c>
      <c r="E24" s="43">
        <v>7093702</v>
      </c>
      <c r="F24" s="41">
        <v>0.70012700000000005</v>
      </c>
      <c r="G24" s="42">
        <v>745881</v>
      </c>
      <c r="H24" s="41">
        <v>0.70012700000000005</v>
      </c>
      <c r="I24" s="42">
        <v>725154</v>
      </c>
      <c r="J24" s="41">
        <v>0.70012700000000005</v>
      </c>
      <c r="K24" s="42">
        <v>183498</v>
      </c>
    </row>
    <row r="25" spans="1:11">
      <c r="A25" s="40" t="s">
        <v>98</v>
      </c>
      <c r="B25" s="41">
        <v>0.67548600000000003</v>
      </c>
      <c r="C25" s="42">
        <v>32138712</v>
      </c>
      <c r="D25" s="41">
        <v>0.67548600000000003</v>
      </c>
      <c r="E25" s="43">
        <v>6844039</v>
      </c>
      <c r="F25" s="41">
        <v>0.67548600000000003</v>
      </c>
      <c r="G25" s="42">
        <v>719629</v>
      </c>
      <c r="H25" s="41">
        <v>0.67548600000000003</v>
      </c>
      <c r="I25" s="42">
        <v>699632</v>
      </c>
      <c r="J25" s="41">
        <v>0.67548600000000003</v>
      </c>
      <c r="K25" s="42">
        <v>177040</v>
      </c>
    </row>
    <row r="26" spans="1:11">
      <c r="A26" s="40" t="s">
        <v>99</v>
      </c>
      <c r="B26" s="41">
        <v>0.47790700000000003</v>
      </c>
      <c r="C26" s="42">
        <v>22738170</v>
      </c>
      <c r="D26" s="41">
        <v>0.47790700000000003</v>
      </c>
      <c r="E26" s="43">
        <v>4842164</v>
      </c>
      <c r="F26" s="41">
        <v>0.47790700000000003</v>
      </c>
      <c r="G26" s="42">
        <v>509138</v>
      </c>
      <c r="H26" s="41">
        <v>0.47790700000000003</v>
      </c>
      <c r="I26" s="42">
        <v>494991</v>
      </c>
      <c r="J26" s="41">
        <v>0.47790700000000003</v>
      </c>
      <c r="K26" s="42">
        <v>125256</v>
      </c>
    </row>
    <row r="27" spans="1:11">
      <c r="A27" s="40" t="s">
        <v>100</v>
      </c>
      <c r="B27" s="41">
        <v>0.65372399999999997</v>
      </c>
      <c r="C27" s="42">
        <v>31103306</v>
      </c>
      <c r="D27" s="41">
        <v>0.65372399999999997</v>
      </c>
      <c r="E27" s="43">
        <v>6623546</v>
      </c>
      <c r="F27" s="41">
        <v>0.65372399999999997</v>
      </c>
      <c r="G27" s="42">
        <v>696445</v>
      </c>
      <c r="H27" s="41">
        <v>0.65372399999999997</v>
      </c>
      <c r="I27" s="42">
        <v>677093</v>
      </c>
      <c r="J27" s="41">
        <v>0.65372399999999997</v>
      </c>
      <c r="K27" s="42">
        <v>171336</v>
      </c>
    </row>
    <row r="28" spans="1:11">
      <c r="A28" s="40" t="s">
        <v>101</v>
      </c>
      <c r="B28" s="41">
        <v>0.36954599999999999</v>
      </c>
      <c r="C28" s="42">
        <v>17582500</v>
      </c>
      <c r="D28" s="41">
        <v>0.36954599999999999</v>
      </c>
      <c r="E28" s="43">
        <v>3744248</v>
      </c>
      <c r="F28" s="41">
        <v>0.36954599999999999</v>
      </c>
      <c r="G28" s="42">
        <v>393696</v>
      </c>
      <c r="H28" s="41">
        <v>0.36954599999999999</v>
      </c>
      <c r="I28" s="42">
        <v>382756</v>
      </c>
      <c r="J28" s="41">
        <v>0.36954599999999999</v>
      </c>
      <c r="K28" s="42">
        <v>96855</v>
      </c>
    </row>
    <row r="29" spans="1:11">
      <c r="A29" s="40" t="s">
        <v>102</v>
      </c>
      <c r="B29" s="41">
        <v>2.8018749999999999</v>
      </c>
      <c r="C29" s="42">
        <v>133309432</v>
      </c>
      <c r="D29" s="41">
        <v>2.8018749999999999</v>
      </c>
      <c r="E29" s="43">
        <v>28388658</v>
      </c>
      <c r="F29" s="41">
        <v>2.8018749999999999</v>
      </c>
      <c r="G29" s="42">
        <v>2984978</v>
      </c>
      <c r="H29" s="41">
        <v>2.8018749999999999</v>
      </c>
      <c r="I29" s="42">
        <v>2902033</v>
      </c>
      <c r="J29" s="41">
        <v>2.8018749999999999</v>
      </c>
      <c r="K29" s="42">
        <v>734351</v>
      </c>
    </row>
    <row r="30" spans="1:11">
      <c r="A30" s="40" t="s">
        <v>103</v>
      </c>
      <c r="B30" s="41">
        <v>12.724982000000001</v>
      </c>
      <c r="C30" s="42">
        <v>605437474</v>
      </c>
      <c r="D30" s="41">
        <v>12.724982000000001</v>
      </c>
      <c r="E30" s="43">
        <v>128929793</v>
      </c>
      <c r="F30" s="41">
        <v>12.724982000000001</v>
      </c>
      <c r="G30" s="42">
        <v>13556564</v>
      </c>
      <c r="H30" s="41">
        <v>12.724982000000001</v>
      </c>
      <c r="I30" s="42">
        <v>13179859</v>
      </c>
      <c r="J30" s="41">
        <v>12.724982000000001</v>
      </c>
      <c r="K30" s="42">
        <v>3335125</v>
      </c>
    </row>
    <row r="31" spans="1:11">
      <c r="A31" s="40" t="s">
        <v>104</v>
      </c>
      <c r="B31" s="41">
        <v>0.42568099999999998</v>
      </c>
      <c r="C31" s="42">
        <v>20253328</v>
      </c>
      <c r="D31" s="41">
        <v>0.42568099999999998</v>
      </c>
      <c r="E31" s="43">
        <v>4313009</v>
      </c>
      <c r="F31" s="41">
        <v>0.42568099999999998</v>
      </c>
      <c r="G31" s="42">
        <v>453499</v>
      </c>
      <c r="H31" s="41">
        <v>0.42568099999999998</v>
      </c>
      <c r="I31" s="42">
        <v>440898</v>
      </c>
      <c r="J31" s="41">
        <v>0.42568099999999998</v>
      </c>
      <c r="K31" s="42">
        <v>111568</v>
      </c>
    </row>
    <row r="32" spans="1:11">
      <c r="A32" s="40" t="s">
        <v>105</v>
      </c>
      <c r="B32" s="41">
        <v>0.48297400000000001</v>
      </c>
      <c r="C32" s="42">
        <v>22979251</v>
      </c>
      <c r="D32" s="41">
        <v>0.48297400000000001</v>
      </c>
      <c r="E32" s="43">
        <v>4893503</v>
      </c>
      <c r="F32" s="41">
        <v>0.48297400000000001</v>
      </c>
      <c r="G32" s="42">
        <v>514537</v>
      </c>
      <c r="H32" s="41">
        <v>0.48297400000000001</v>
      </c>
      <c r="I32" s="42">
        <v>500239</v>
      </c>
      <c r="J32" s="41">
        <v>0.48297400000000001</v>
      </c>
      <c r="K32" s="42">
        <v>126584</v>
      </c>
    </row>
    <row r="33" spans="1:11">
      <c r="A33" s="40" t="s">
        <v>106</v>
      </c>
      <c r="B33" s="41">
        <v>0.98400399999999999</v>
      </c>
      <c r="C33" s="42">
        <v>46817583</v>
      </c>
      <c r="D33" s="41">
        <v>0.98400399999999999</v>
      </c>
      <c r="E33" s="43">
        <v>9969950</v>
      </c>
      <c r="F33" s="41">
        <v>0.98400399999999999</v>
      </c>
      <c r="G33" s="42">
        <v>1048309</v>
      </c>
      <c r="H33" s="41">
        <v>0.98400399999999999</v>
      </c>
      <c r="I33" s="42">
        <v>1019179</v>
      </c>
      <c r="J33" s="41">
        <v>0.98400399999999999</v>
      </c>
      <c r="K33" s="42">
        <v>257900</v>
      </c>
    </row>
    <row r="34" spans="1:11">
      <c r="A34" s="40" t="s">
        <v>107</v>
      </c>
      <c r="B34" s="41">
        <v>0.40308699999999997</v>
      </c>
      <c r="C34" s="42">
        <v>19178336</v>
      </c>
      <c r="D34" s="41">
        <v>0.40308699999999997</v>
      </c>
      <c r="E34" s="43">
        <v>4084086</v>
      </c>
      <c r="F34" s="41">
        <v>0.40308699999999997</v>
      </c>
      <c r="G34" s="42">
        <v>429429</v>
      </c>
      <c r="H34" s="41">
        <v>0.40308699999999997</v>
      </c>
      <c r="I34" s="42">
        <v>417496</v>
      </c>
      <c r="J34" s="41">
        <v>0.40308699999999997</v>
      </c>
      <c r="K34" s="42">
        <v>105646</v>
      </c>
    </row>
    <row r="35" spans="1:11">
      <c r="A35" s="40" t="s">
        <v>108</v>
      </c>
      <c r="B35" s="41">
        <v>10.755805000000001</v>
      </c>
      <c r="C35" s="42">
        <v>511746689</v>
      </c>
      <c r="D35" s="41">
        <v>10.755805000000001</v>
      </c>
      <c r="E35" s="43">
        <v>108978049</v>
      </c>
      <c r="F35" s="41">
        <v>10.755805000000001</v>
      </c>
      <c r="G35" s="42">
        <v>11458700</v>
      </c>
      <c r="H35" s="41">
        <v>10.755805000000001</v>
      </c>
      <c r="I35" s="42">
        <v>11140290</v>
      </c>
      <c r="J35" s="41">
        <v>10.755805000000001</v>
      </c>
      <c r="K35" s="42">
        <v>2819018</v>
      </c>
    </row>
    <row r="36" spans="1:11">
      <c r="A36" s="40" t="s">
        <v>109</v>
      </c>
      <c r="B36" s="41">
        <v>0.41738599999999998</v>
      </c>
      <c r="C36" s="42">
        <v>19858663</v>
      </c>
      <c r="D36" s="41">
        <v>0.41738599999999998</v>
      </c>
      <c r="E36" s="43">
        <v>4228964</v>
      </c>
      <c r="F36" s="41">
        <v>0.41738599999999998</v>
      </c>
      <c r="G36" s="42">
        <v>444662</v>
      </c>
      <c r="H36" s="41">
        <v>0.41738599999999998</v>
      </c>
      <c r="I36" s="42">
        <v>432306</v>
      </c>
      <c r="J36" s="41">
        <v>0.41738599999999998</v>
      </c>
      <c r="K36" s="42">
        <v>109394</v>
      </c>
    </row>
    <row r="37" spans="1:11">
      <c r="A37" s="40" t="s">
        <v>110</v>
      </c>
      <c r="B37" s="41">
        <v>0.61714000000000002</v>
      </c>
      <c r="C37" s="42">
        <v>29362689</v>
      </c>
      <c r="D37" s="41">
        <v>0.61714000000000002</v>
      </c>
      <c r="E37" s="43">
        <v>6252876</v>
      </c>
      <c r="F37" s="41">
        <v>0.61714000000000002</v>
      </c>
      <c r="G37" s="42">
        <v>657470</v>
      </c>
      <c r="H37" s="41">
        <v>0.61714000000000002</v>
      </c>
      <c r="I37" s="42">
        <v>639201</v>
      </c>
      <c r="J37" s="41">
        <v>0.61714000000000002</v>
      </c>
      <c r="K37" s="42">
        <v>161748</v>
      </c>
    </row>
    <row r="38" spans="1:11">
      <c r="A38" s="40" t="s">
        <v>111</v>
      </c>
      <c r="B38" s="41">
        <v>0.62126199999999998</v>
      </c>
      <c r="C38" s="42">
        <v>29558808</v>
      </c>
      <c r="D38" s="41">
        <v>0.62126199999999998</v>
      </c>
      <c r="E38" s="43">
        <v>6294640</v>
      </c>
      <c r="F38" s="41">
        <v>0.62126199999999998</v>
      </c>
      <c r="G38" s="42">
        <v>661862</v>
      </c>
      <c r="H38" s="41">
        <v>0.62126199999999998</v>
      </c>
      <c r="I38" s="42">
        <v>643470</v>
      </c>
      <c r="J38" s="41">
        <v>0.62126199999999998</v>
      </c>
      <c r="K38" s="42">
        <v>162828</v>
      </c>
    </row>
    <row r="39" spans="1:11">
      <c r="A39" s="40" t="s">
        <v>112</v>
      </c>
      <c r="B39" s="41">
        <v>0.36902499999999999</v>
      </c>
      <c r="C39" s="42">
        <v>17557712</v>
      </c>
      <c r="D39" s="41">
        <v>0.36902499999999999</v>
      </c>
      <c r="E39" s="43">
        <v>3738969</v>
      </c>
      <c r="F39" s="41">
        <v>0.36902499999999999</v>
      </c>
      <c r="G39" s="42">
        <v>393141</v>
      </c>
      <c r="H39" s="41">
        <v>0.36902499999999999</v>
      </c>
      <c r="I39" s="42">
        <v>382216</v>
      </c>
      <c r="J39" s="41">
        <v>0.36902499999999999</v>
      </c>
      <c r="K39" s="42">
        <v>96719</v>
      </c>
    </row>
    <row r="40" spans="1:11">
      <c r="A40" s="40" t="s">
        <v>113</v>
      </c>
      <c r="B40" s="41">
        <v>18.432510000000001</v>
      </c>
      <c r="C40" s="42">
        <v>876993955</v>
      </c>
      <c r="D40" s="41">
        <v>18.432510000000001</v>
      </c>
      <c r="E40" s="43">
        <v>186758590</v>
      </c>
      <c r="F40" s="41">
        <v>18.432510000000001</v>
      </c>
      <c r="G40" s="42">
        <v>19637081</v>
      </c>
      <c r="H40" s="41">
        <v>18.432510000000001</v>
      </c>
      <c r="I40" s="42">
        <v>19091413</v>
      </c>
      <c r="J40" s="41">
        <v>18.432510000000001</v>
      </c>
      <c r="K40" s="42">
        <v>4831027</v>
      </c>
    </row>
    <row r="41" spans="1:11">
      <c r="A41" s="40" t="s">
        <v>114</v>
      </c>
      <c r="B41" s="41">
        <v>3.5430380000000001</v>
      </c>
      <c r="C41" s="42">
        <v>168572968</v>
      </c>
      <c r="D41" s="41">
        <v>3.5430380000000001</v>
      </c>
      <c r="E41" s="43">
        <v>35898138</v>
      </c>
      <c r="F41" s="41">
        <v>3.5430380000000001</v>
      </c>
      <c r="G41" s="42">
        <v>3774577</v>
      </c>
      <c r="H41" s="41">
        <v>3.5430380000000001</v>
      </c>
      <c r="I41" s="42">
        <v>3669690</v>
      </c>
      <c r="J41" s="41">
        <v>3.5430380000000001</v>
      </c>
      <c r="K41" s="42">
        <v>928605</v>
      </c>
    </row>
    <row r="42" spans="1:11">
      <c r="A42" s="40" t="s">
        <v>115</v>
      </c>
      <c r="B42" s="41">
        <v>0.48320299999999999</v>
      </c>
      <c r="C42" s="42">
        <v>22990147</v>
      </c>
      <c r="D42" s="41">
        <v>0.48320299999999999</v>
      </c>
      <c r="E42" s="43">
        <v>4895823</v>
      </c>
      <c r="F42" s="41">
        <v>0.48320299999999999</v>
      </c>
      <c r="G42" s="42">
        <v>514780</v>
      </c>
      <c r="H42" s="41">
        <v>0.48320299999999999</v>
      </c>
      <c r="I42" s="42">
        <v>500476</v>
      </c>
      <c r="J42" s="41">
        <v>0.48320299999999999</v>
      </c>
      <c r="K42" s="42">
        <v>126644</v>
      </c>
    </row>
    <row r="43" spans="1:11">
      <c r="A43" s="40" t="s">
        <v>116</v>
      </c>
      <c r="B43" s="41">
        <v>1.4796199999999999</v>
      </c>
      <c r="C43" s="42">
        <v>70398323</v>
      </c>
      <c r="D43" s="41">
        <v>1.4796199999999999</v>
      </c>
      <c r="E43" s="43">
        <v>14991542</v>
      </c>
      <c r="F43" s="41">
        <v>1.4796199999999999</v>
      </c>
      <c r="G43" s="42">
        <v>1576314</v>
      </c>
      <c r="H43" s="41">
        <v>1.4796199999999999</v>
      </c>
      <c r="I43" s="42">
        <v>1532512</v>
      </c>
      <c r="J43" s="41">
        <v>1.4796199999999999</v>
      </c>
      <c r="K43" s="42">
        <v>387798</v>
      </c>
    </row>
    <row r="44" spans="1:11">
      <c r="A44" s="40" t="s">
        <v>117</v>
      </c>
      <c r="B44" s="41">
        <v>0.344887</v>
      </c>
      <c r="C44" s="42">
        <v>16409258</v>
      </c>
      <c r="D44" s="41">
        <v>0.344887</v>
      </c>
      <c r="E44" s="43">
        <v>3494403</v>
      </c>
      <c r="F44" s="41">
        <v>0.344887</v>
      </c>
      <c r="G44" s="42">
        <v>367425</v>
      </c>
      <c r="H44" s="41">
        <v>0.344887</v>
      </c>
      <c r="I44" s="42">
        <v>357216</v>
      </c>
      <c r="J44" s="41">
        <v>0.344887</v>
      </c>
      <c r="K44" s="42">
        <v>90392</v>
      </c>
    </row>
    <row r="45" spans="1:11">
      <c r="A45" s="40" t="s">
        <v>118</v>
      </c>
      <c r="B45" s="41">
        <v>0.86502199999999996</v>
      </c>
      <c r="C45" s="42">
        <v>41156580</v>
      </c>
      <c r="D45" s="41">
        <v>0.86502199999999996</v>
      </c>
      <c r="E45" s="43">
        <v>8764422</v>
      </c>
      <c r="F45" s="41">
        <v>0.86502199999999996</v>
      </c>
      <c r="G45" s="42">
        <v>921551</v>
      </c>
      <c r="H45" s="41">
        <v>0.86502199999999996</v>
      </c>
      <c r="I45" s="42">
        <v>895944</v>
      </c>
      <c r="J45" s="41">
        <v>0.86502199999999996</v>
      </c>
      <c r="K45" s="42">
        <v>226716</v>
      </c>
    </row>
    <row r="46" spans="1:11">
      <c r="A46" s="40" t="s">
        <v>119</v>
      </c>
      <c r="B46" s="41">
        <v>8.1679709999999996</v>
      </c>
      <c r="C46" s="42">
        <v>388621039</v>
      </c>
      <c r="D46" s="41">
        <v>8.1679709999999996</v>
      </c>
      <c r="E46" s="43">
        <v>82758059</v>
      </c>
      <c r="F46" s="41">
        <v>8.1679709999999996</v>
      </c>
      <c r="G46" s="42">
        <v>8701751</v>
      </c>
      <c r="H46" s="41">
        <v>8.1679709999999996</v>
      </c>
      <c r="I46" s="42">
        <v>8459949</v>
      </c>
      <c r="J46" s="41">
        <v>8.1679709999999996</v>
      </c>
      <c r="K46" s="42">
        <v>2140766</v>
      </c>
    </row>
    <row r="47" spans="1:11">
      <c r="A47" s="40" t="s">
        <v>120</v>
      </c>
      <c r="B47" s="41">
        <v>0.95014200000000004</v>
      </c>
      <c r="C47" s="42">
        <v>45206474</v>
      </c>
      <c r="D47" s="41">
        <v>0.95014200000000004</v>
      </c>
      <c r="E47" s="43">
        <v>9626859</v>
      </c>
      <c r="F47" s="41">
        <v>0.95014200000000004</v>
      </c>
      <c r="G47" s="42">
        <v>1012234</v>
      </c>
      <c r="H47" s="41">
        <v>0.95014200000000004</v>
      </c>
      <c r="I47" s="42">
        <v>984106</v>
      </c>
      <c r="J47" s="41">
        <v>0.95014200000000004</v>
      </c>
      <c r="K47" s="42">
        <v>249025</v>
      </c>
    </row>
    <row r="48" spans="1:11">
      <c r="A48" s="40" t="s">
        <v>121</v>
      </c>
      <c r="B48" s="41">
        <v>1.772281</v>
      </c>
      <c r="C48" s="42">
        <v>84322739</v>
      </c>
      <c r="D48" s="41">
        <v>1.772281</v>
      </c>
      <c r="E48" s="43">
        <v>17956789</v>
      </c>
      <c r="F48" s="41">
        <v>1.772281</v>
      </c>
      <c r="G48" s="42">
        <v>1888100</v>
      </c>
      <c r="H48" s="41">
        <v>1.772281</v>
      </c>
      <c r="I48" s="42">
        <v>1835634</v>
      </c>
      <c r="J48" s="41">
        <v>1.772281</v>
      </c>
      <c r="K48" s="42">
        <v>464502</v>
      </c>
    </row>
    <row r="49" spans="1:11">
      <c r="A49" s="40" t="s">
        <v>122</v>
      </c>
      <c r="B49" s="41">
        <v>8.8511050000000004</v>
      </c>
      <c r="C49" s="42">
        <v>421123633</v>
      </c>
      <c r="D49" s="41">
        <v>8.8511050000000004</v>
      </c>
      <c r="E49" s="43">
        <v>89679587</v>
      </c>
      <c r="F49" s="41">
        <v>8.8511050000000004</v>
      </c>
      <c r="G49" s="42">
        <v>9429528</v>
      </c>
      <c r="H49" s="41">
        <v>8.8511050000000004</v>
      </c>
      <c r="I49" s="42">
        <v>9167503</v>
      </c>
      <c r="J49" s="41">
        <v>8.8511050000000004</v>
      </c>
      <c r="K49" s="42">
        <v>2319810</v>
      </c>
    </row>
    <row r="50" spans="1:11">
      <c r="A50" s="40" t="s">
        <v>123</v>
      </c>
      <c r="B50" s="41">
        <v>0.455403</v>
      </c>
      <c r="C50" s="42">
        <v>21667460</v>
      </c>
      <c r="D50" s="41">
        <v>0.455403</v>
      </c>
      <c r="E50" s="43">
        <v>4614153</v>
      </c>
      <c r="F50" s="41">
        <v>0.455403</v>
      </c>
      <c r="G50" s="42">
        <v>485164</v>
      </c>
      <c r="H50" s="41">
        <v>0.455403</v>
      </c>
      <c r="I50" s="42">
        <v>471682</v>
      </c>
      <c r="J50" s="41">
        <v>0.455403</v>
      </c>
      <c r="K50" s="42">
        <v>119358</v>
      </c>
    </row>
    <row r="51" spans="1:11">
      <c r="A51" s="40" t="s">
        <v>124</v>
      </c>
      <c r="B51" s="41">
        <v>0.83436200000000005</v>
      </c>
      <c r="C51" s="42">
        <v>39697816</v>
      </c>
      <c r="D51" s="41">
        <v>0.83436200000000005</v>
      </c>
      <c r="E51" s="43">
        <v>8453773</v>
      </c>
      <c r="F51" s="41">
        <v>0.83436200000000005</v>
      </c>
      <c r="G51" s="42">
        <v>888888</v>
      </c>
      <c r="H51" s="41">
        <v>0.83436200000000005</v>
      </c>
      <c r="I51" s="42">
        <v>864188</v>
      </c>
      <c r="J51" s="41">
        <v>0.83436200000000005</v>
      </c>
      <c r="K51" s="42">
        <v>218680</v>
      </c>
    </row>
    <row r="52" spans="1:11" ht="15.75" thickBot="1">
      <c r="A52" s="44" t="s">
        <v>65</v>
      </c>
      <c r="B52" s="45">
        <v>99.999999999999986</v>
      </c>
      <c r="C52" s="46">
        <f>SUM(C9:C51)</f>
        <v>4757865073</v>
      </c>
      <c r="D52" s="45">
        <v>99.999999999999986</v>
      </c>
      <c r="E52" s="46">
        <f>SUM(E9:E51)</f>
        <v>1013202162</v>
      </c>
      <c r="F52" s="45">
        <v>99.999999999999986</v>
      </c>
      <c r="G52" s="46">
        <f>SUM(G9:G51)</f>
        <v>106535033</v>
      </c>
      <c r="H52" s="45">
        <v>99.999999999999986</v>
      </c>
      <c r="I52" s="46">
        <f>SUM(I9:I51)</f>
        <v>103574676</v>
      </c>
      <c r="J52" s="45">
        <v>99.999999999999986</v>
      </c>
      <c r="K52" s="46">
        <f>SUM(K9:K51)</f>
        <v>26209274</v>
      </c>
    </row>
    <row r="53" spans="1:11">
      <c r="A53" s="120" t="s">
        <v>125</v>
      </c>
      <c r="B53" s="120"/>
      <c r="C53" s="120"/>
      <c r="D53" s="120"/>
      <c r="E53" s="120"/>
      <c r="F53" s="120"/>
      <c r="G53" s="47" t="s">
        <v>126</v>
      </c>
      <c r="H53" s="47" t="s">
        <v>66</v>
      </c>
      <c r="I53" s="47" t="s">
        <v>66</v>
      </c>
      <c r="J53" s="47" t="s">
        <v>66</v>
      </c>
      <c r="K53" s="47" t="s">
        <v>66</v>
      </c>
    </row>
  </sheetData>
  <mergeCells count="12">
    <mergeCell ref="A53:F53"/>
    <mergeCell ref="J1:K1"/>
    <mergeCell ref="A2:K2"/>
    <mergeCell ref="A3:K3"/>
    <mergeCell ref="A4:K4"/>
    <mergeCell ref="A5:K5"/>
    <mergeCell ref="B6:K6"/>
    <mergeCell ref="B7:C7"/>
    <mergeCell ref="D7:E7"/>
    <mergeCell ref="F7:G7"/>
    <mergeCell ref="H7:I7"/>
    <mergeCell ref="J7:K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42" workbookViewId="0">
      <selection activeCell="C74" sqref="C74"/>
    </sheetView>
  </sheetViews>
  <sheetFormatPr baseColWidth="10" defaultRowHeight="15"/>
  <cols>
    <col min="1" max="1" width="11.42578125" style="35"/>
    <col min="2" max="2" width="19.85546875" style="35" customWidth="1"/>
    <col min="3" max="3" width="16.140625" style="35" customWidth="1"/>
    <col min="4" max="4" width="14.85546875" style="35" customWidth="1"/>
    <col min="5" max="5" width="8.85546875" style="35" customWidth="1"/>
    <col min="6" max="16384" width="11.42578125" style="35"/>
  </cols>
  <sheetData>
    <row r="1" spans="1:5" ht="15.75">
      <c r="B1" s="33"/>
      <c r="C1" s="33"/>
      <c r="D1" s="121" t="s">
        <v>128</v>
      </c>
      <c r="E1" s="121"/>
    </row>
    <row r="2" spans="1:5">
      <c r="B2" s="122"/>
      <c r="C2" s="122"/>
      <c r="D2" s="122"/>
    </row>
    <row r="3" spans="1:5" ht="27.75" customHeight="1">
      <c r="A3" s="123" t="s">
        <v>143</v>
      </c>
      <c r="B3" s="123"/>
      <c r="C3" s="123"/>
      <c r="D3" s="123"/>
      <c r="E3" s="123"/>
    </row>
    <row r="4" spans="1:5">
      <c r="B4" s="124"/>
      <c r="C4" s="124"/>
      <c r="D4" s="124"/>
    </row>
    <row r="5" spans="1:5">
      <c r="B5" s="125" t="s">
        <v>73</v>
      </c>
      <c r="C5" s="125"/>
      <c r="D5" s="125"/>
    </row>
    <row r="6" spans="1:5">
      <c r="B6" s="33" t="s">
        <v>66</v>
      </c>
      <c r="C6" s="33" t="s">
        <v>66</v>
      </c>
      <c r="D6" s="33" t="s">
        <v>66</v>
      </c>
    </row>
    <row r="7" spans="1:5" ht="17.25" customHeight="1">
      <c r="B7" s="33"/>
      <c r="C7" s="133" t="s">
        <v>76</v>
      </c>
      <c r="D7" s="133"/>
    </row>
    <row r="8" spans="1:5" ht="19.5" customHeight="1">
      <c r="B8" s="49" t="s">
        <v>0</v>
      </c>
      <c r="C8" s="48" t="s">
        <v>127</v>
      </c>
      <c r="D8" s="48" t="s">
        <v>81</v>
      </c>
    </row>
    <row r="9" spans="1:5" ht="12.95" customHeight="1">
      <c r="B9" s="40" t="s">
        <v>82</v>
      </c>
      <c r="C9" s="41">
        <v>0.843943</v>
      </c>
      <c r="D9" s="42">
        <v>1515812</v>
      </c>
    </row>
    <row r="10" spans="1:5" ht="12.95" customHeight="1">
      <c r="B10" s="40" t="s">
        <v>83</v>
      </c>
      <c r="C10" s="41">
        <v>1.9609749999999999</v>
      </c>
      <c r="D10" s="42">
        <v>3522120</v>
      </c>
    </row>
    <row r="11" spans="1:5" ht="12.95" hidden="1" customHeight="1">
      <c r="B11" s="40" t="s">
        <v>84</v>
      </c>
      <c r="C11" s="41"/>
      <c r="D11" s="42">
        <v>0</v>
      </c>
    </row>
    <row r="12" spans="1:5" ht="12.95" hidden="1" customHeight="1">
      <c r="B12" s="40" t="s">
        <v>85</v>
      </c>
      <c r="C12" s="41"/>
      <c r="D12" s="42">
        <v>0</v>
      </c>
    </row>
    <row r="13" spans="1:5" ht="12.95" customHeight="1">
      <c r="B13" s="40" t="s">
        <v>86</v>
      </c>
      <c r="C13" s="41">
        <v>0.25904699999999997</v>
      </c>
      <c r="D13" s="42">
        <v>465276</v>
      </c>
    </row>
    <row r="14" spans="1:5" ht="12.95" customHeight="1">
      <c r="B14" s="40" t="s">
        <v>87</v>
      </c>
      <c r="C14" s="41">
        <v>0.44367000000000001</v>
      </c>
      <c r="D14" s="42">
        <v>796879</v>
      </c>
    </row>
    <row r="15" spans="1:5" ht="12.95" customHeight="1">
      <c r="B15" s="40" t="s">
        <v>88</v>
      </c>
      <c r="C15" s="41">
        <v>1.081828</v>
      </c>
      <c r="D15" s="42">
        <v>1943078</v>
      </c>
    </row>
    <row r="16" spans="1:5" ht="12.95" hidden="1" customHeight="1">
      <c r="B16" s="40" t="s">
        <v>89</v>
      </c>
      <c r="C16" s="41"/>
      <c r="D16" s="42">
        <v>0</v>
      </c>
    </row>
    <row r="17" spans="2:4" ht="12.95" hidden="1" customHeight="1">
      <c r="B17" s="40" t="s">
        <v>90</v>
      </c>
      <c r="C17" s="41"/>
      <c r="D17" s="42">
        <v>0</v>
      </c>
    </row>
    <row r="18" spans="2:4" ht="12.95" customHeight="1">
      <c r="B18" s="40" t="s">
        <v>91</v>
      </c>
      <c r="C18" s="41">
        <v>5.6676999999999998E-2</v>
      </c>
      <c r="D18" s="42">
        <v>101798</v>
      </c>
    </row>
    <row r="19" spans="2:4" ht="12.95" customHeight="1">
      <c r="B19" s="40" t="s">
        <v>92</v>
      </c>
      <c r="C19" s="41">
        <v>0.56875100000000001</v>
      </c>
      <c r="D19" s="42">
        <v>1021537</v>
      </c>
    </row>
    <row r="20" spans="2:4" ht="12.95" customHeight="1">
      <c r="B20" s="40" t="s">
        <v>93</v>
      </c>
      <c r="C20" s="41">
        <v>2.7206260000000002</v>
      </c>
      <c r="D20" s="42">
        <v>4886535</v>
      </c>
    </row>
    <row r="21" spans="2:4" ht="12.95" customHeight="1">
      <c r="B21" s="40" t="s">
        <v>94</v>
      </c>
      <c r="C21" s="41">
        <v>1.33087</v>
      </c>
      <c r="D21" s="42">
        <v>2390384</v>
      </c>
    </row>
    <row r="22" spans="2:4" ht="12.95" customHeight="1">
      <c r="B22" s="40" t="s">
        <v>95</v>
      </c>
      <c r="C22" s="41">
        <v>0.247</v>
      </c>
      <c r="D22" s="42">
        <v>443638</v>
      </c>
    </row>
    <row r="23" spans="2:4" ht="12.95" hidden="1" customHeight="1">
      <c r="B23" s="40" t="s">
        <v>96</v>
      </c>
      <c r="C23" s="41"/>
      <c r="D23" s="42">
        <v>0</v>
      </c>
    </row>
    <row r="24" spans="2:4" ht="12.95" hidden="1" customHeight="1">
      <c r="B24" s="40" t="s">
        <v>97</v>
      </c>
      <c r="C24" s="41"/>
      <c r="D24" s="42">
        <v>0</v>
      </c>
    </row>
    <row r="25" spans="2:4" ht="12.95" customHeight="1">
      <c r="B25" s="40" t="s">
        <v>98</v>
      </c>
      <c r="C25" s="41">
        <v>1.134134</v>
      </c>
      <c r="D25" s="42">
        <v>2037026</v>
      </c>
    </row>
    <row r="26" spans="2:4" ht="12.95" customHeight="1">
      <c r="B26" s="40" t="s">
        <v>99</v>
      </c>
      <c r="C26" s="41">
        <v>0.42497000000000001</v>
      </c>
      <c r="D26" s="42">
        <v>763291</v>
      </c>
    </row>
    <row r="27" spans="2:4" ht="12.95" customHeight="1">
      <c r="B27" s="40" t="s">
        <v>100</v>
      </c>
      <c r="C27" s="41">
        <v>1.045504</v>
      </c>
      <c r="D27" s="42">
        <v>1877837</v>
      </c>
    </row>
    <row r="28" spans="2:4" ht="12.95" hidden="1" customHeight="1">
      <c r="B28" s="40" t="s">
        <v>101</v>
      </c>
      <c r="C28" s="41"/>
      <c r="D28" s="42">
        <v>0</v>
      </c>
    </row>
    <row r="29" spans="2:4" ht="12.95" hidden="1" customHeight="1">
      <c r="B29" s="40" t="s">
        <v>102</v>
      </c>
      <c r="C29" s="41"/>
      <c r="D29" s="42">
        <v>0</v>
      </c>
    </row>
    <row r="30" spans="2:4" ht="12.95" hidden="1" customHeight="1">
      <c r="B30" s="40" t="s">
        <v>103</v>
      </c>
      <c r="C30" s="41"/>
      <c r="D30" s="42">
        <v>0</v>
      </c>
    </row>
    <row r="31" spans="2:4" ht="12.95" customHeight="1">
      <c r="B31" s="40" t="s">
        <v>104</v>
      </c>
      <c r="C31" s="41">
        <v>0.35155599999999998</v>
      </c>
      <c r="D31" s="42">
        <v>631432</v>
      </c>
    </row>
    <row r="32" spans="2:4" ht="12.95" customHeight="1">
      <c r="B32" s="40" t="s">
        <v>105</v>
      </c>
      <c r="C32" s="41">
        <v>0.372226</v>
      </c>
      <c r="D32" s="42">
        <v>668558</v>
      </c>
    </row>
    <row r="33" spans="2:4" ht="12.95" hidden="1" customHeight="1">
      <c r="B33" s="40" t="s">
        <v>106</v>
      </c>
      <c r="C33" s="41"/>
      <c r="D33" s="42">
        <v>0</v>
      </c>
    </row>
    <row r="34" spans="2:4" ht="12.95" hidden="1" customHeight="1">
      <c r="B34" s="40" t="s">
        <v>107</v>
      </c>
      <c r="C34" s="41"/>
      <c r="D34" s="42">
        <v>0</v>
      </c>
    </row>
    <row r="35" spans="2:4" ht="12.95" customHeight="1">
      <c r="B35" s="40" t="s">
        <v>108</v>
      </c>
      <c r="C35" s="41">
        <v>27.949394000000002</v>
      </c>
      <c r="D35" s="42">
        <v>50200093</v>
      </c>
    </row>
    <row r="36" spans="2:4" ht="12.95" customHeight="1">
      <c r="B36" s="40" t="s">
        <v>109</v>
      </c>
      <c r="C36" s="41">
        <v>0.18773999999999999</v>
      </c>
      <c r="D36" s="42">
        <v>337201</v>
      </c>
    </row>
    <row r="37" spans="2:4" ht="12.95" customHeight="1">
      <c r="B37" s="40" t="s">
        <v>110</v>
      </c>
      <c r="C37" s="41">
        <v>0.92365399999999998</v>
      </c>
      <c r="D37" s="42">
        <v>1658981</v>
      </c>
    </row>
    <row r="38" spans="2:4" ht="12.95" customHeight="1">
      <c r="B38" s="40" t="s">
        <v>111</v>
      </c>
      <c r="C38" s="41">
        <v>0.99409199999999998</v>
      </c>
      <c r="D38" s="42">
        <v>1785495</v>
      </c>
    </row>
    <row r="39" spans="2:4" ht="12.75" customHeight="1">
      <c r="B39" s="40" t="s">
        <v>112</v>
      </c>
      <c r="C39" s="41">
        <v>0.121365</v>
      </c>
      <c r="D39" s="42">
        <v>217984</v>
      </c>
    </row>
    <row r="40" spans="2:4" ht="12.95" hidden="1" customHeight="1">
      <c r="B40" s="40" t="s">
        <v>113</v>
      </c>
      <c r="C40" s="41"/>
      <c r="D40" s="42">
        <v>0</v>
      </c>
    </row>
    <row r="41" spans="2:4" ht="12.95" hidden="1" customHeight="1">
      <c r="B41" s="40" t="s">
        <v>114</v>
      </c>
      <c r="C41" s="41"/>
      <c r="D41" s="42">
        <v>0</v>
      </c>
    </row>
    <row r="42" spans="2:4" ht="12.95" customHeight="1">
      <c r="B42" s="40" t="s">
        <v>115</v>
      </c>
      <c r="C42" s="41">
        <v>0.55730800000000003</v>
      </c>
      <c r="D42" s="42">
        <v>1000985</v>
      </c>
    </row>
    <row r="43" spans="2:4" ht="12.95" customHeight="1">
      <c r="B43" s="40" t="s">
        <v>116</v>
      </c>
      <c r="C43" s="41">
        <v>3.4129520000000002</v>
      </c>
      <c r="D43" s="42">
        <v>6130026</v>
      </c>
    </row>
    <row r="44" spans="2:4" ht="12.95" customHeight="1">
      <c r="B44" s="40" t="s">
        <v>117</v>
      </c>
      <c r="C44" s="41">
        <v>3.1043999999999999E-2</v>
      </c>
      <c r="D44" s="42">
        <v>55758</v>
      </c>
    </row>
    <row r="45" spans="2:4" ht="12.95" customHeight="1">
      <c r="B45" s="40" t="s">
        <v>118</v>
      </c>
      <c r="C45" s="41">
        <v>1.332322</v>
      </c>
      <c r="D45" s="42">
        <v>2392992</v>
      </c>
    </row>
    <row r="46" spans="2:4" ht="12.95" customHeight="1">
      <c r="B46" s="40" t="s">
        <v>119</v>
      </c>
      <c r="C46" s="41">
        <v>19.978653999999999</v>
      </c>
      <c r="D46" s="42">
        <v>35883794</v>
      </c>
    </row>
    <row r="47" spans="2:4" ht="12.95" customHeight="1">
      <c r="B47" s="40" t="s">
        <v>120</v>
      </c>
      <c r="C47" s="41">
        <v>1.971695</v>
      </c>
      <c r="D47" s="42">
        <v>3541375</v>
      </c>
    </row>
    <row r="48" spans="2:4" ht="12.95" customHeight="1">
      <c r="B48" s="40" t="s">
        <v>121</v>
      </c>
      <c r="C48" s="41">
        <v>3.8515489999999999</v>
      </c>
      <c r="D48" s="42">
        <v>6917793</v>
      </c>
    </row>
    <row r="49" spans="2:4" ht="12.95" customHeight="1">
      <c r="B49" s="40" t="s">
        <v>122</v>
      </c>
      <c r="C49" s="41">
        <v>24.057773000000001</v>
      </c>
      <c r="D49" s="42">
        <v>43210327</v>
      </c>
    </row>
    <row r="50" spans="2:4" ht="12.95" customHeight="1">
      <c r="B50" s="40" t="s">
        <v>123</v>
      </c>
      <c r="C50" s="41">
        <v>0.38454199999999999</v>
      </c>
      <c r="D50" s="42">
        <v>690678</v>
      </c>
    </row>
    <row r="51" spans="2:4" ht="12.95" customHeight="1">
      <c r="B51" s="40" t="s">
        <v>124</v>
      </c>
      <c r="C51" s="41">
        <v>1.404139</v>
      </c>
      <c r="D51" s="42">
        <v>2521985</v>
      </c>
    </row>
    <row r="52" spans="2:4" ht="12.95" customHeight="1">
      <c r="B52" s="50" t="s">
        <v>65</v>
      </c>
      <c r="C52" s="51">
        <v>99.999999999999986</v>
      </c>
      <c r="D52" s="52">
        <f>SUM(D9:D51)</f>
        <v>179610668</v>
      </c>
    </row>
    <row r="53" spans="2:4">
      <c r="B53" s="53" t="s">
        <v>125</v>
      </c>
      <c r="C53" s="53"/>
      <c r="D53" s="53"/>
    </row>
    <row r="55" spans="2:4" ht="45" customHeight="1">
      <c r="B55" s="134" t="s">
        <v>148</v>
      </c>
      <c r="C55" s="134"/>
      <c r="D55" s="134"/>
    </row>
    <row r="65" spans="4:4">
      <c r="D65" s="117"/>
    </row>
  </sheetData>
  <mergeCells count="7">
    <mergeCell ref="C7:D7"/>
    <mergeCell ref="B55:D55"/>
    <mergeCell ref="D1:E1"/>
    <mergeCell ref="B2:D2"/>
    <mergeCell ref="A3:E3"/>
    <mergeCell ref="B4:D4"/>
    <mergeCell ref="B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zoomScaleNormal="100" workbookViewId="0">
      <selection activeCell="U26" sqref="U26"/>
    </sheetView>
  </sheetViews>
  <sheetFormatPr baseColWidth="10" defaultRowHeight="15"/>
  <cols>
    <col min="1" max="1" width="8.5703125" style="58" customWidth="1"/>
    <col min="2" max="2" width="6.140625" style="58" customWidth="1"/>
    <col min="3" max="3" width="3.5703125" style="58" customWidth="1"/>
    <col min="4" max="4" width="11.42578125" style="58"/>
    <col min="5" max="5" width="13" style="58" bestFit="1" customWidth="1"/>
    <col min="6" max="6" width="1.42578125" style="58" customWidth="1"/>
    <col min="7" max="7" width="11.42578125" style="58"/>
    <col min="8" max="8" width="4.85546875" style="58" customWidth="1"/>
    <col min="9" max="9" width="5.85546875" style="58" customWidth="1"/>
    <col min="10" max="10" width="11.7109375" style="58" customWidth="1"/>
    <col min="11" max="11" width="1.140625" style="58" customWidth="1"/>
    <col min="12" max="12" width="13.42578125" style="58" customWidth="1"/>
    <col min="13" max="13" width="13.140625" style="58" customWidth="1"/>
    <col min="14" max="14" width="1.42578125" style="58" customWidth="1"/>
    <col min="15" max="15" width="0.5703125" style="58" customWidth="1"/>
    <col min="16" max="16" width="16.85546875" style="58" bestFit="1" customWidth="1"/>
    <col min="17" max="16384" width="11.42578125" style="58"/>
  </cols>
  <sheetData>
    <row r="1" spans="1:16" ht="15" customHeight="1">
      <c r="A1" s="54"/>
      <c r="B1" s="54"/>
      <c r="C1" s="54"/>
      <c r="D1" s="55"/>
      <c r="E1" s="55"/>
      <c r="F1" s="55"/>
      <c r="G1" s="55"/>
      <c r="H1" s="55"/>
      <c r="I1" s="56"/>
      <c r="J1" s="56"/>
      <c r="K1" s="57"/>
      <c r="L1" s="57"/>
      <c r="M1" s="57"/>
      <c r="N1" s="57"/>
      <c r="O1" s="135"/>
      <c r="P1" s="135"/>
    </row>
    <row r="2" spans="1:16" ht="15.75">
      <c r="A2" s="54"/>
      <c r="B2" s="54"/>
      <c r="C2" s="54"/>
      <c r="D2" s="55"/>
      <c r="E2" s="55"/>
      <c r="F2" s="55"/>
      <c r="G2" s="55"/>
      <c r="H2" s="55"/>
      <c r="I2" s="56"/>
      <c r="J2" s="56"/>
      <c r="K2" s="57"/>
      <c r="L2" s="57"/>
      <c r="M2" s="57"/>
      <c r="N2" s="57"/>
      <c r="O2" s="136" t="s">
        <v>66</v>
      </c>
      <c r="P2" s="136"/>
    </row>
    <row r="3" spans="1:16">
      <c r="A3" s="59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</row>
    <row r="4" spans="1:16">
      <c r="A4" s="137" t="s">
        <v>129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ht="11.25" customHeight="1">
      <c r="A5" s="137">
        <v>2023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</row>
    <row r="6" spans="1:16" ht="15.75" thickBot="1">
      <c r="A6" s="60"/>
      <c r="B6" s="138" t="s">
        <v>73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</row>
    <row r="7" spans="1:16" ht="27.75" customHeight="1" thickBot="1">
      <c r="A7" s="139"/>
      <c r="B7" s="139"/>
      <c r="C7" s="55"/>
      <c r="D7" s="140" t="s">
        <v>130</v>
      </c>
      <c r="E7" s="141"/>
      <c r="F7" s="57"/>
      <c r="G7" s="140" t="s">
        <v>131</v>
      </c>
      <c r="H7" s="142"/>
      <c r="I7" s="142"/>
      <c r="J7" s="143"/>
      <c r="K7" s="57"/>
      <c r="L7" s="140" t="s">
        <v>132</v>
      </c>
      <c r="M7" s="142"/>
      <c r="N7" s="144"/>
      <c r="O7" s="145"/>
      <c r="P7" s="146" t="s">
        <v>62</v>
      </c>
    </row>
    <row r="8" spans="1:16" ht="17.25" thickBot="1">
      <c r="A8" s="148" t="s">
        <v>0</v>
      </c>
      <c r="B8" s="149"/>
      <c r="C8" s="150"/>
      <c r="D8" s="62" t="s">
        <v>80</v>
      </c>
      <c r="E8" s="63" t="s">
        <v>81</v>
      </c>
      <c r="F8" s="57"/>
      <c r="G8" s="64" t="s">
        <v>133</v>
      </c>
      <c r="H8" s="151" t="s">
        <v>134</v>
      </c>
      <c r="I8" s="152"/>
      <c r="J8" s="66" t="s">
        <v>81</v>
      </c>
      <c r="K8" s="57"/>
      <c r="L8" s="65" t="s">
        <v>80</v>
      </c>
      <c r="M8" s="61" t="s">
        <v>81</v>
      </c>
      <c r="N8" s="153"/>
      <c r="O8" s="145"/>
      <c r="P8" s="147"/>
    </row>
    <row r="9" spans="1:16" ht="15.75" thickBot="1">
      <c r="A9" s="154" t="s">
        <v>82</v>
      </c>
      <c r="B9" s="155"/>
      <c r="C9" s="156"/>
      <c r="D9" s="67">
        <v>2.3012999999999999</v>
      </c>
      <c r="E9" s="68">
        <v>6683813</v>
      </c>
      <c r="F9" s="69"/>
      <c r="G9" s="70">
        <v>3.7037040000000001</v>
      </c>
      <c r="H9" s="157"/>
      <c r="I9" s="158"/>
      <c r="J9" s="71">
        <v>743379</v>
      </c>
      <c r="K9" s="69"/>
      <c r="L9" s="72">
        <v>0.88528499999999999</v>
      </c>
      <c r="M9" s="73">
        <v>1939011</v>
      </c>
      <c r="N9" s="159"/>
      <c r="O9" s="160"/>
      <c r="P9" s="74">
        <f>+'1'!C9+'1'!E9+'1'!G9+'1'!I9+'1'!K9+'2'!D9+'3'!E9+'3'!J9+'3'!M9</f>
        <v>43496896</v>
      </c>
    </row>
    <row r="10" spans="1:16" ht="15.75" thickBot="1">
      <c r="A10" s="154" t="s">
        <v>83</v>
      </c>
      <c r="B10" s="155"/>
      <c r="C10" s="156"/>
      <c r="D10" s="67">
        <v>2.3738329999999999</v>
      </c>
      <c r="E10" s="68">
        <v>6894476</v>
      </c>
      <c r="F10" s="69"/>
      <c r="G10" s="70"/>
      <c r="H10" s="157">
        <v>6.25</v>
      </c>
      <c r="I10" s="158"/>
      <c r="J10" s="71">
        <v>1881677</v>
      </c>
      <c r="K10" s="69"/>
      <c r="L10" s="72">
        <v>1.282133</v>
      </c>
      <c r="M10" s="73">
        <v>2808214</v>
      </c>
      <c r="N10" s="159"/>
      <c r="O10" s="160"/>
      <c r="P10" s="74">
        <f>+'1'!C10+'1'!E10+'1'!G10+'1'!I10+'1'!K10+'2'!D10+'3'!E10+'3'!J10+'3'!M10</f>
        <v>73718092</v>
      </c>
    </row>
    <row r="11" spans="1:16" ht="15.75" thickBot="1">
      <c r="A11" s="154" t="s">
        <v>84</v>
      </c>
      <c r="B11" s="155"/>
      <c r="C11" s="156"/>
      <c r="D11" s="67">
        <v>2.5212080000000001</v>
      </c>
      <c r="E11" s="68">
        <v>7322506</v>
      </c>
      <c r="F11" s="69"/>
      <c r="G11" s="70"/>
      <c r="H11" s="157">
        <v>6.25</v>
      </c>
      <c r="I11" s="158"/>
      <c r="J11" s="71">
        <v>1881677</v>
      </c>
      <c r="K11" s="69"/>
      <c r="L11" s="72">
        <v>6.1097400000000004</v>
      </c>
      <c r="M11" s="73">
        <v>13381963</v>
      </c>
      <c r="N11" s="159"/>
      <c r="O11" s="160"/>
      <c r="P11" s="74">
        <f>+'1'!C11+'1'!E11+'1'!G11+'1'!I11+'1'!K11+'2'!D11+'3'!E11+'3'!J11+'3'!M11</f>
        <v>427462171</v>
      </c>
    </row>
    <row r="12" spans="1:16" ht="15.75" thickBot="1">
      <c r="A12" s="154" t="s">
        <v>85</v>
      </c>
      <c r="B12" s="155"/>
      <c r="C12" s="156"/>
      <c r="D12" s="67">
        <v>2.3634330000000001</v>
      </c>
      <c r="E12" s="68">
        <v>6864270</v>
      </c>
      <c r="F12" s="69"/>
      <c r="G12" s="70">
        <v>3.7037040000000001</v>
      </c>
      <c r="H12" s="157"/>
      <c r="I12" s="158"/>
      <c r="J12" s="71">
        <v>743379</v>
      </c>
      <c r="K12" s="69"/>
      <c r="L12" s="72">
        <v>0.88463800000000004</v>
      </c>
      <c r="M12" s="73">
        <v>1937594</v>
      </c>
      <c r="N12" s="159"/>
      <c r="O12" s="160"/>
      <c r="P12" s="74">
        <f>+'1'!C12+'1'!E12+'1'!G12+'1'!I12+'1'!K12+'2'!D12+'3'!E12+'3'!J12+'3'!M12</f>
        <v>41256674</v>
      </c>
    </row>
    <row r="13" spans="1:16" ht="15.75" thickBot="1">
      <c r="A13" s="154" t="s">
        <v>86</v>
      </c>
      <c r="B13" s="155"/>
      <c r="C13" s="156"/>
      <c r="D13" s="67">
        <v>2.2683789999999999</v>
      </c>
      <c r="E13" s="68">
        <v>6588199</v>
      </c>
      <c r="F13" s="69"/>
      <c r="G13" s="70">
        <v>3.7037040000000001</v>
      </c>
      <c r="H13" s="157"/>
      <c r="I13" s="158"/>
      <c r="J13" s="71">
        <v>743379</v>
      </c>
      <c r="K13" s="69"/>
      <c r="L13" s="72">
        <v>0.7649649999999999</v>
      </c>
      <c r="M13" s="73">
        <v>1675478</v>
      </c>
      <c r="N13" s="159"/>
      <c r="O13" s="160"/>
      <c r="P13" s="74">
        <f>+'1'!C13+'1'!E13+'1'!G13+'1'!I13+'1'!K13+'2'!D13+'3'!E13+'3'!J13+'3'!M13</f>
        <v>34939805</v>
      </c>
    </row>
    <row r="14" spans="1:16" ht="15.75" thickBot="1">
      <c r="A14" s="154" t="s">
        <v>87</v>
      </c>
      <c r="B14" s="155"/>
      <c r="C14" s="156"/>
      <c r="D14" s="67">
        <v>2.192364</v>
      </c>
      <c r="E14" s="68">
        <v>6367424</v>
      </c>
      <c r="F14" s="69"/>
      <c r="G14" s="70">
        <v>3.7037040000000001</v>
      </c>
      <c r="H14" s="157"/>
      <c r="I14" s="158"/>
      <c r="J14" s="71">
        <v>743379</v>
      </c>
      <c r="K14" s="69"/>
      <c r="L14" s="72">
        <v>0.80736300000000005</v>
      </c>
      <c r="M14" s="73">
        <v>1768341</v>
      </c>
      <c r="N14" s="159"/>
      <c r="O14" s="160"/>
      <c r="P14" s="74">
        <f>+'1'!C14+'1'!E14+'1'!G14+'1'!I14+'1'!K14+'2'!D14+'3'!E14+'3'!J14+'3'!M14</f>
        <v>38380215</v>
      </c>
    </row>
    <row r="15" spans="1:16" ht="15.75" thickBot="1">
      <c r="A15" s="154" t="s">
        <v>88</v>
      </c>
      <c r="B15" s="155"/>
      <c r="C15" s="156"/>
      <c r="D15" s="67">
        <v>2.33067</v>
      </c>
      <c r="E15" s="68">
        <v>6769115</v>
      </c>
      <c r="F15" s="69"/>
      <c r="G15" s="75"/>
      <c r="H15" s="157">
        <v>6.25</v>
      </c>
      <c r="I15" s="158"/>
      <c r="J15" s="71">
        <v>1881677</v>
      </c>
      <c r="K15" s="69"/>
      <c r="L15" s="72">
        <v>1.0275189999999998</v>
      </c>
      <c r="M15" s="73">
        <v>2250541</v>
      </c>
      <c r="N15" s="159"/>
      <c r="O15" s="160"/>
      <c r="P15" s="74">
        <f>+'1'!C15+'1'!E15+'1'!G15+'1'!I15+'1'!K15+'2'!D15+'3'!E15+'3'!J15+'3'!M15</f>
        <v>55651543</v>
      </c>
    </row>
    <row r="16" spans="1:16" ht="15.75" thickBot="1">
      <c r="A16" s="154" t="s">
        <v>89</v>
      </c>
      <c r="B16" s="155"/>
      <c r="C16" s="156"/>
      <c r="D16" s="67">
        <v>2.547037</v>
      </c>
      <c r="E16" s="68">
        <v>7397523</v>
      </c>
      <c r="F16" s="69"/>
      <c r="G16" s="70">
        <v>3.7037040000000001</v>
      </c>
      <c r="H16" s="157"/>
      <c r="I16" s="158"/>
      <c r="J16" s="71">
        <v>743379</v>
      </c>
      <c r="K16" s="69"/>
      <c r="L16" s="72">
        <v>0.84631999999999996</v>
      </c>
      <c r="M16" s="73">
        <v>1853667</v>
      </c>
      <c r="N16" s="159"/>
      <c r="O16" s="160"/>
      <c r="P16" s="74">
        <f>+'1'!C16+'1'!E16+'1'!G16+'1'!I16+'1'!K16+'2'!D16+'3'!E16+'3'!J16+'3'!M16</f>
        <v>35002296</v>
      </c>
    </row>
    <row r="17" spans="1:16" ht="15.75" thickBot="1">
      <c r="A17" s="154" t="s">
        <v>90</v>
      </c>
      <c r="B17" s="155"/>
      <c r="C17" s="156"/>
      <c r="D17" s="67">
        <v>2.218836</v>
      </c>
      <c r="E17" s="68">
        <v>6444308</v>
      </c>
      <c r="F17" s="69"/>
      <c r="G17" s="75"/>
      <c r="H17" s="157">
        <v>6.25</v>
      </c>
      <c r="I17" s="158"/>
      <c r="J17" s="71">
        <v>1881677</v>
      </c>
      <c r="K17" s="69"/>
      <c r="L17" s="72">
        <v>4.7519299999999998</v>
      </c>
      <c r="M17" s="73">
        <v>10407997</v>
      </c>
      <c r="N17" s="159"/>
      <c r="O17" s="160"/>
      <c r="P17" s="74">
        <f>+'1'!C17+'1'!E17+'1'!G17+'1'!I17+'1'!K17+'2'!D17+'3'!E17+'3'!J17+'3'!M17</f>
        <v>352471981</v>
      </c>
    </row>
    <row r="18" spans="1:16" ht="15.75" thickBot="1">
      <c r="A18" s="154" t="s">
        <v>91</v>
      </c>
      <c r="B18" s="155"/>
      <c r="C18" s="156"/>
      <c r="D18" s="67">
        <v>1.6470089999999999</v>
      </c>
      <c r="E18" s="68">
        <v>4783514</v>
      </c>
      <c r="F18" s="69"/>
      <c r="G18" s="70">
        <v>3.7037040000000001</v>
      </c>
      <c r="H18" s="157"/>
      <c r="I18" s="158"/>
      <c r="J18" s="71">
        <v>743379</v>
      </c>
      <c r="K18" s="69"/>
      <c r="L18" s="72">
        <v>0.52726099999999998</v>
      </c>
      <c r="M18" s="73">
        <v>1154842</v>
      </c>
      <c r="N18" s="159"/>
      <c r="O18" s="160"/>
      <c r="P18" s="74">
        <f>+'1'!C18+'1'!E18+'1'!G18+'1'!I18+'1'!K18+'2'!D18+'3'!E18+'3'!J18+'3'!M18</f>
        <v>28509605</v>
      </c>
    </row>
    <row r="19" spans="1:16" ht="15.75" thickBot="1">
      <c r="A19" s="154" t="s">
        <v>92</v>
      </c>
      <c r="B19" s="155"/>
      <c r="C19" s="156"/>
      <c r="D19" s="67">
        <v>2.7233809999999998</v>
      </c>
      <c r="E19" s="68">
        <v>7909690</v>
      </c>
      <c r="F19" s="69"/>
      <c r="G19" s="70">
        <v>3.7037040000000001</v>
      </c>
      <c r="H19" s="157"/>
      <c r="I19" s="158"/>
      <c r="J19" s="71">
        <v>743379</v>
      </c>
      <c r="K19" s="69"/>
      <c r="L19" s="72">
        <v>0.98147099999999998</v>
      </c>
      <c r="M19" s="73">
        <v>2149684</v>
      </c>
      <c r="N19" s="159"/>
      <c r="O19" s="160"/>
      <c r="P19" s="74">
        <f>+'1'!C19+'1'!E19+'1'!G19+'1'!I19+'1'!K19+'2'!D19+'3'!E19+'3'!J19+'3'!M19</f>
        <v>42918823</v>
      </c>
    </row>
    <row r="20" spans="1:16" ht="15.75" thickBot="1">
      <c r="A20" s="154" t="s">
        <v>93</v>
      </c>
      <c r="B20" s="155"/>
      <c r="C20" s="156"/>
      <c r="D20" s="67">
        <v>2.371216</v>
      </c>
      <c r="E20" s="68">
        <v>6886875</v>
      </c>
      <c r="F20" s="69"/>
      <c r="G20" s="70" t="s">
        <v>66</v>
      </c>
      <c r="H20" s="157">
        <v>6.25</v>
      </c>
      <c r="I20" s="158"/>
      <c r="J20" s="71">
        <v>1881677</v>
      </c>
      <c r="K20" s="69"/>
      <c r="L20" s="72">
        <v>1.5342440000000002</v>
      </c>
      <c r="M20" s="73">
        <v>3360404</v>
      </c>
      <c r="N20" s="159"/>
      <c r="O20" s="160"/>
      <c r="P20" s="74">
        <f>+'1'!C20+'1'!E20+'1'!G20+'1'!I20+'1'!K20+'2'!D20+'3'!E20+'3'!J20+'3'!M20</f>
        <v>95217842</v>
      </c>
    </row>
    <row r="21" spans="1:16" ht="15.75" thickBot="1">
      <c r="A21" s="154" t="s">
        <v>94</v>
      </c>
      <c r="B21" s="155"/>
      <c r="C21" s="156"/>
      <c r="D21" s="67">
        <v>2.8581249999999998</v>
      </c>
      <c r="E21" s="68">
        <v>8301036</v>
      </c>
      <c r="F21" s="69"/>
      <c r="G21" s="70">
        <v>3.7037040000000001</v>
      </c>
      <c r="H21" s="157"/>
      <c r="I21" s="158"/>
      <c r="J21" s="71">
        <v>743379</v>
      </c>
      <c r="K21" s="69"/>
      <c r="L21" s="72">
        <v>1.1557140000000001</v>
      </c>
      <c r="M21" s="73">
        <v>2531322</v>
      </c>
      <c r="N21" s="159"/>
      <c r="O21" s="160"/>
      <c r="P21" s="74">
        <f>+'1'!C21+'1'!E21+'1'!G21+'1'!I21+'1'!K21+'2'!D21+'3'!E21+'3'!J21+'3'!M21</f>
        <v>53271609</v>
      </c>
    </row>
    <row r="22" spans="1:16" ht="15.75" thickBot="1">
      <c r="A22" s="154" t="s">
        <v>95</v>
      </c>
      <c r="B22" s="155"/>
      <c r="C22" s="156"/>
      <c r="D22" s="67">
        <v>2.3622480000000001</v>
      </c>
      <c r="E22" s="68">
        <v>6860829</v>
      </c>
      <c r="F22" s="69"/>
      <c r="G22" s="70"/>
      <c r="H22" s="157">
        <v>6.25</v>
      </c>
      <c r="I22" s="158"/>
      <c r="J22" s="71">
        <v>1881677</v>
      </c>
      <c r="K22" s="69"/>
      <c r="L22" s="72">
        <v>0.78413600000000006</v>
      </c>
      <c r="M22" s="73">
        <v>1717467</v>
      </c>
      <c r="N22" s="159"/>
      <c r="O22" s="160"/>
      <c r="P22" s="74">
        <f>+'1'!C22+'1'!E22+'1'!G22+'1'!I22+'1'!K22+'2'!D22+'3'!E22+'3'!J22+'3'!M22</f>
        <v>36385382</v>
      </c>
    </row>
    <row r="23" spans="1:16" ht="15.75" thickBot="1">
      <c r="A23" s="154" t="s">
        <v>96</v>
      </c>
      <c r="B23" s="155"/>
      <c r="C23" s="156"/>
      <c r="D23" s="67">
        <v>2.614986</v>
      </c>
      <c r="E23" s="68">
        <v>7594872</v>
      </c>
      <c r="F23" s="69"/>
      <c r="G23" s="70"/>
      <c r="H23" s="157">
        <v>6.25</v>
      </c>
      <c r="I23" s="158"/>
      <c r="J23" s="71">
        <v>1881677</v>
      </c>
      <c r="K23" s="69"/>
      <c r="L23" s="72">
        <v>1.0955710000000001</v>
      </c>
      <c r="M23" s="73">
        <v>2399593</v>
      </c>
      <c r="N23" s="159"/>
      <c r="O23" s="160"/>
      <c r="P23" s="74">
        <f>+'1'!C23+'1'!E23+'1'!G23+'1'!I23+'1'!K23+'2'!D23+'3'!E23+'3'!J23+'3'!M23</f>
        <v>54456555</v>
      </c>
    </row>
    <row r="24" spans="1:16" ht="15.75" thickBot="1">
      <c r="A24" s="154" t="s">
        <v>97</v>
      </c>
      <c r="B24" s="155"/>
      <c r="C24" s="156"/>
      <c r="D24" s="67">
        <v>3.4001489999999999</v>
      </c>
      <c r="E24" s="68">
        <v>9875271</v>
      </c>
      <c r="F24" s="69"/>
      <c r="G24" s="70">
        <v>3.7037040000000001</v>
      </c>
      <c r="H24" s="157"/>
      <c r="I24" s="158"/>
      <c r="J24" s="71">
        <v>743379</v>
      </c>
      <c r="K24" s="69"/>
      <c r="L24" s="72">
        <v>1.3576100000000002</v>
      </c>
      <c r="M24" s="73">
        <v>2973529</v>
      </c>
      <c r="N24" s="159"/>
      <c r="O24" s="160"/>
      <c r="P24" s="74">
        <f>+'1'!C24+'1'!E24+'1'!G24+'1'!I24+'1'!K24+'2'!D24+'3'!E24+'3'!J24+'3'!M24</f>
        <v>55651512</v>
      </c>
    </row>
    <row r="25" spans="1:16" ht="15.75" thickBot="1">
      <c r="A25" s="154" t="s">
        <v>98</v>
      </c>
      <c r="B25" s="155"/>
      <c r="C25" s="156"/>
      <c r="D25" s="67">
        <v>2.009922</v>
      </c>
      <c r="E25" s="68">
        <v>5837546</v>
      </c>
      <c r="F25" s="69"/>
      <c r="G25" s="70">
        <v>3.7037040000000001</v>
      </c>
      <c r="H25" s="157"/>
      <c r="I25" s="158"/>
      <c r="J25" s="71">
        <v>743379</v>
      </c>
      <c r="K25" s="69"/>
      <c r="L25" s="72">
        <v>0.92034199999999999</v>
      </c>
      <c r="M25" s="73">
        <v>2015795</v>
      </c>
      <c r="N25" s="159"/>
      <c r="O25" s="160"/>
      <c r="P25" s="74">
        <f>+'1'!C25+'1'!E25+'1'!G25+'1'!I25+'1'!K25+'2'!D25+'3'!E25+'3'!J25+'3'!M25</f>
        <v>51212798</v>
      </c>
    </row>
    <row r="26" spans="1:16" ht="15.75" thickBot="1">
      <c r="A26" s="154" t="s">
        <v>99</v>
      </c>
      <c r="B26" s="155"/>
      <c r="C26" s="156"/>
      <c r="D26" s="67">
        <v>2.3005939999999998</v>
      </c>
      <c r="E26" s="68">
        <v>6681763</v>
      </c>
      <c r="F26" s="69"/>
      <c r="G26" s="70">
        <v>3.7037040000000001</v>
      </c>
      <c r="H26" s="157"/>
      <c r="I26" s="158"/>
      <c r="J26" s="71">
        <v>743379</v>
      </c>
      <c r="K26" s="69"/>
      <c r="L26" s="72">
        <v>0.81667599999999996</v>
      </c>
      <c r="M26" s="73">
        <v>1788739</v>
      </c>
      <c r="N26" s="159"/>
      <c r="O26" s="160"/>
      <c r="P26" s="74">
        <f>+'1'!C26+'1'!E26+'1'!G26+'1'!I26+'1'!K26+'2'!D26+'3'!E26+'3'!J26+'3'!M26</f>
        <v>38686891</v>
      </c>
    </row>
    <row r="27" spans="1:16" ht="15.75" thickBot="1">
      <c r="A27" s="154" t="s">
        <v>100</v>
      </c>
      <c r="B27" s="155"/>
      <c r="C27" s="156"/>
      <c r="D27" s="67">
        <v>2.3906369999999999</v>
      </c>
      <c r="E27" s="68">
        <v>6943281</v>
      </c>
      <c r="F27" s="69"/>
      <c r="G27" s="70">
        <v>3.7037040000000001</v>
      </c>
      <c r="H27" s="157"/>
      <c r="I27" s="158"/>
      <c r="J27" s="71">
        <v>743379</v>
      </c>
      <c r="K27" s="69"/>
      <c r="L27" s="72">
        <v>1.0077880000000001</v>
      </c>
      <c r="M27" s="73">
        <v>2207325</v>
      </c>
      <c r="N27" s="159"/>
      <c r="O27" s="160"/>
      <c r="P27" s="74">
        <f>+'1'!C27+'1'!E27+'1'!G27+'1'!I27+'1'!K27+'2'!D27+'3'!E27+'3'!J27+'3'!M27</f>
        <v>51043548</v>
      </c>
    </row>
    <row r="28" spans="1:16" ht="15.75" thickBot="1">
      <c r="A28" s="154" t="s">
        <v>101</v>
      </c>
      <c r="B28" s="155"/>
      <c r="C28" s="156"/>
      <c r="D28" s="67">
        <v>2.6841430000000002</v>
      </c>
      <c r="E28" s="68">
        <v>7795729</v>
      </c>
      <c r="F28" s="69"/>
      <c r="G28" s="70">
        <v>3.7037040000000001</v>
      </c>
      <c r="H28" s="157"/>
      <c r="I28" s="158"/>
      <c r="J28" s="71">
        <v>743379</v>
      </c>
      <c r="K28" s="69"/>
      <c r="L28" s="72">
        <v>0.84588099999999999</v>
      </c>
      <c r="M28" s="73">
        <v>1852705</v>
      </c>
      <c r="N28" s="159"/>
      <c r="O28" s="160"/>
      <c r="P28" s="74">
        <f>+'1'!C28+'1'!E28+'1'!G28+'1'!I28+'1'!K28+'2'!D28+'3'!E28+'3'!J28+'3'!M28</f>
        <v>32591868</v>
      </c>
    </row>
    <row r="29" spans="1:16" ht="15.75" thickBot="1">
      <c r="A29" s="154" t="s">
        <v>102</v>
      </c>
      <c r="B29" s="155"/>
      <c r="C29" s="156"/>
      <c r="D29" s="67">
        <v>2.2114889999999998</v>
      </c>
      <c r="E29" s="68">
        <v>6422970</v>
      </c>
      <c r="F29" s="69"/>
      <c r="G29" s="70">
        <v>3.7037040000000001</v>
      </c>
      <c r="H29" s="157"/>
      <c r="I29" s="158"/>
      <c r="J29" s="71">
        <v>743379</v>
      </c>
      <c r="K29" s="69"/>
      <c r="L29" s="72">
        <v>2.7696369999999999</v>
      </c>
      <c r="M29" s="73">
        <v>6066245</v>
      </c>
      <c r="N29" s="159"/>
      <c r="O29" s="160"/>
      <c r="P29" s="74">
        <f>+'1'!C29+'1'!E29+'1'!G29+'1'!I29+'1'!K29+'2'!D29+'3'!E29+'3'!J29+'3'!M29</f>
        <v>181552046</v>
      </c>
    </row>
    <row r="30" spans="1:16" ht="15.75" thickBot="1">
      <c r="A30" s="154" t="s">
        <v>103</v>
      </c>
      <c r="B30" s="155"/>
      <c r="C30" s="156"/>
      <c r="D30" s="67">
        <v>2.3117730000000001</v>
      </c>
      <c r="E30" s="68">
        <v>6714231</v>
      </c>
      <c r="F30" s="69"/>
      <c r="G30" s="70"/>
      <c r="H30" s="157">
        <v>6.25</v>
      </c>
      <c r="I30" s="158"/>
      <c r="J30" s="71">
        <v>1881677</v>
      </c>
      <c r="K30" s="69"/>
      <c r="L30" s="72">
        <v>11.447892</v>
      </c>
      <c r="M30" s="73">
        <v>25073943</v>
      </c>
      <c r="N30" s="159"/>
      <c r="O30" s="160"/>
      <c r="P30" s="74">
        <f>+'1'!C30+'1'!E30+'1'!G30+'1'!I30+'1'!K30+'2'!D30+'3'!E30+'3'!J30+'3'!M30</f>
        <v>798108666</v>
      </c>
    </row>
    <row r="31" spans="1:16" ht="15.75" thickBot="1">
      <c r="A31" s="154" t="s">
        <v>104</v>
      </c>
      <c r="B31" s="155"/>
      <c r="C31" s="156"/>
      <c r="D31" s="67">
        <v>2.7441580000000001</v>
      </c>
      <c r="E31" s="68">
        <v>7970034</v>
      </c>
      <c r="F31" s="69"/>
      <c r="G31" s="70"/>
      <c r="H31" s="157">
        <v>6.25</v>
      </c>
      <c r="I31" s="158"/>
      <c r="J31" s="71">
        <v>1881677</v>
      </c>
      <c r="K31" s="69"/>
      <c r="L31" s="72">
        <v>0.90817399999999993</v>
      </c>
      <c r="M31" s="73">
        <v>1989144</v>
      </c>
      <c r="N31" s="159"/>
      <c r="O31" s="160"/>
      <c r="P31" s="74">
        <f>+'1'!C31+'1'!E31+'1'!G31+'1'!I31+'1'!K31+'2'!D31+'3'!E31+'3'!J31+'3'!M31</f>
        <v>38044589</v>
      </c>
    </row>
    <row r="32" spans="1:16" ht="15.75" thickBot="1">
      <c r="A32" s="154" t="s">
        <v>105</v>
      </c>
      <c r="B32" s="155"/>
      <c r="C32" s="156"/>
      <c r="D32" s="67">
        <v>2.459136</v>
      </c>
      <c r="E32" s="68">
        <v>7142227</v>
      </c>
      <c r="F32" s="69"/>
      <c r="G32" s="70"/>
      <c r="H32" s="157">
        <v>6.25</v>
      </c>
      <c r="I32" s="158"/>
      <c r="J32" s="71">
        <v>1881677</v>
      </c>
      <c r="K32" s="69"/>
      <c r="L32" s="72">
        <v>0.86443700000000001</v>
      </c>
      <c r="M32" s="73">
        <v>1893348</v>
      </c>
      <c r="N32" s="159"/>
      <c r="O32" s="160"/>
      <c r="P32" s="74">
        <f>+'1'!C32+'1'!E32+'1'!G32+'1'!I32+'1'!K32+'2'!D32+'3'!E32+'3'!J32+'3'!M32</f>
        <v>40599924</v>
      </c>
    </row>
    <row r="33" spans="1:16" ht="15.75" thickBot="1">
      <c r="A33" s="154" t="s">
        <v>106</v>
      </c>
      <c r="B33" s="155"/>
      <c r="C33" s="156"/>
      <c r="D33" s="67">
        <v>2.412458</v>
      </c>
      <c r="E33" s="68">
        <v>7006657</v>
      </c>
      <c r="F33" s="69"/>
      <c r="G33" s="70"/>
      <c r="H33" s="157">
        <v>6.25</v>
      </c>
      <c r="I33" s="158"/>
      <c r="J33" s="71">
        <v>1881677</v>
      </c>
      <c r="K33" s="69"/>
      <c r="L33" s="72">
        <v>1.2443520000000001</v>
      </c>
      <c r="M33" s="73">
        <v>2725463</v>
      </c>
      <c r="N33" s="159"/>
      <c r="O33" s="160"/>
      <c r="P33" s="74">
        <f>+'1'!C33+'1'!E33+'1'!G33+'1'!I33+'1'!K33+'2'!D33+'3'!E33+'3'!J33+'3'!M33</f>
        <v>70726718</v>
      </c>
    </row>
    <row r="34" spans="1:16" ht="15.75" thickBot="1">
      <c r="A34" s="154" t="s">
        <v>107</v>
      </c>
      <c r="B34" s="155"/>
      <c r="C34" s="156"/>
      <c r="D34" s="67">
        <v>1.972858</v>
      </c>
      <c r="E34" s="68">
        <v>5729898</v>
      </c>
      <c r="F34" s="69"/>
      <c r="G34" s="70">
        <v>3.7037040000000001</v>
      </c>
      <c r="H34" s="157" t="s">
        <v>66</v>
      </c>
      <c r="I34" s="158"/>
      <c r="J34" s="71">
        <v>743379</v>
      </c>
      <c r="K34" s="69"/>
      <c r="L34" s="72">
        <v>0.66535499999999992</v>
      </c>
      <c r="M34" s="73">
        <v>1457305</v>
      </c>
      <c r="N34" s="159"/>
      <c r="O34" s="160"/>
      <c r="P34" s="74">
        <f>+'1'!C34+'1'!E34+'1'!G34+'1'!I34+'1'!K34+'2'!D34+'3'!E34+'3'!J34+'3'!M34</f>
        <v>32145575</v>
      </c>
    </row>
    <row r="35" spans="1:16" ht="15.75" thickBot="1">
      <c r="A35" s="154" t="s">
        <v>108</v>
      </c>
      <c r="B35" s="155"/>
      <c r="C35" s="156"/>
      <c r="D35" s="67">
        <v>2.3081209999999999</v>
      </c>
      <c r="E35" s="68">
        <v>6703624</v>
      </c>
      <c r="F35" s="69"/>
      <c r="G35" s="70" t="s">
        <v>66</v>
      </c>
      <c r="H35" s="157">
        <v>6.25</v>
      </c>
      <c r="I35" s="158"/>
      <c r="J35" s="71">
        <v>1881677</v>
      </c>
      <c r="K35" s="69"/>
      <c r="L35" s="72">
        <v>9.1267600000000009</v>
      </c>
      <c r="M35" s="73">
        <v>19990043</v>
      </c>
      <c r="N35" s="159"/>
      <c r="O35" s="160"/>
      <c r="P35" s="74">
        <f>+'1'!C35+'1'!E35+'1'!G35+'1'!I35+'1'!K35+'2'!D35+'3'!E35+'3'!J35+'3'!M35</f>
        <v>724918183</v>
      </c>
    </row>
    <row r="36" spans="1:16" ht="15.75" thickBot="1">
      <c r="A36" s="154" t="s">
        <v>109</v>
      </c>
      <c r="B36" s="155"/>
      <c r="C36" s="156"/>
      <c r="D36" s="67">
        <v>1.909443</v>
      </c>
      <c r="E36" s="68">
        <v>5545718</v>
      </c>
      <c r="F36" s="69"/>
      <c r="G36" s="70">
        <v>3.7037040000000001</v>
      </c>
      <c r="H36" s="157"/>
      <c r="I36" s="158"/>
      <c r="J36" s="71">
        <v>743379</v>
      </c>
      <c r="K36" s="69"/>
      <c r="L36" s="72">
        <v>0.64843400000000007</v>
      </c>
      <c r="M36" s="73">
        <v>1420244</v>
      </c>
      <c r="N36" s="159"/>
      <c r="O36" s="160"/>
      <c r="P36" s="74">
        <f>+'1'!C36+'1'!E36+'1'!G36+'1'!I36+'1'!K36+'2'!D36+'3'!E36+'3'!J36+'3'!M36</f>
        <v>33120531</v>
      </c>
    </row>
    <row r="37" spans="1:16" ht="15.75" thickBot="1">
      <c r="A37" s="154" t="s">
        <v>110</v>
      </c>
      <c r="B37" s="155"/>
      <c r="C37" s="156"/>
      <c r="D37" s="67">
        <v>2.434364</v>
      </c>
      <c r="E37" s="68">
        <v>7070280</v>
      </c>
      <c r="F37" s="69"/>
      <c r="G37" s="70">
        <v>3.7037040000000001</v>
      </c>
      <c r="H37" s="157"/>
      <c r="I37" s="158"/>
      <c r="J37" s="71">
        <v>743379</v>
      </c>
      <c r="K37" s="69"/>
      <c r="L37" s="72">
        <v>0.992035</v>
      </c>
      <c r="M37" s="73">
        <v>2172822</v>
      </c>
      <c r="N37" s="159"/>
      <c r="O37" s="160"/>
      <c r="P37" s="74">
        <f>+'1'!C37+'1'!E37+'1'!G37+'1'!I37+'1'!K37+'2'!D37+'3'!E37+'3'!J37+'3'!M37</f>
        <v>48719446</v>
      </c>
    </row>
    <row r="38" spans="1:16" ht="15.75" thickBot="1">
      <c r="A38" s="154" t="s">
        <v>111</v>
      </c>
      <c r="B38" s="155"/>
      <c r="C38" s="156"/>
      <c r="D38" s="67">
        <v>2.1981130000000002</v>
      </c>
      <c r="E38" s="68">
        <v>6384121</v>
      </c>
      <c r="F38" s="69"/>
      <c r="G38" s="70">
        <v>3.7037040000000001</v>
      </c>
      <c r="H38" s="157"/>
      <c r="I38" s="158"/>
      <c r="J38" s="71">
        <v>743379</v>
      </c>
      <c r="K38" s="69"/>
      <c r="L38" s="72">
        <v>0.92965299999999995</v>
      </c>
      <c r="M38" s="73">
        <v>2036188</v>
      </c>
      <c r="N38" s="159"/>
      <c r="O38" s="160"/>
      <c r="P38" s="74">
        <f>+'1'!C38+'1'!E38+'1'!G38+'1'!I38+'1'!K38+'2'!D38+'3'!E38+'3'!J38+'3'!M38</f>
        <v>48270791</v>
      </c>
    </row>
    <row r="39" spans="1:16" ht="15.75" thickBot="1">
      <c r="A39" s="154" t="s">
        <v>112</v>
      </c>
      <c r="B39" s="155"/>
      <c r="C39" s="156"/>
      <c r="D39" s="67">
        <v>1.8420099999999999</v>
      </c>
      <c r="E39" s="68">
        <v>5349868</v>
      </c>
      <c r="F39" s="69"/>
      <c r="G39" s="70">
        <v>3.7037040000000001</v>
      </c>
      <c r="H39" s="157"/>
      <c r="I39" s="158"/>
      <c r="J39" s="71">
        <v>743379</v>
      </c>
      <c r="K39" s="69"/>
      <c r="L39" s="72">
        <v>0.590642</v>
      </c>
      <c r="M39" s="73">
        <v>1293664</v>
      </c>
      <c r="N39" s="159"/>
      <c r="O39" s="160"/>
      <c r="P39" s="74">
        <f>+'1'!C39+'1'!E39+'1'!G39+'1'!I39+'1'!K39+'2'!D39+'3'!E39+'3'!J39+'3'!M39</f>
        <v>29773652</v>
      </c>
    </row>
    <row r="40" spans="1:16" ht="15.75" thickBot="1">
      <c r="A40" s="154" t="s">
        <v>113</v>
      </c>
      <c r="B40" s="155"/>
      <c r="C40" s="156"/>
      <c r="D40" s="67">
        <v>2.4292210000000001</v>
      </c>
      <c r="E40" s="68">
        <v>7055343</v>
      </c>
      <c r="F40" s="69"/>
      <c r="G40" s="70"/>
      <c r="H40" s="157">
        <v>6.25</v>
      </c>
      <c r="I40" s="158"/>
      <c r="J40" s="71">
        <v>1881677</v>
      </c>
      <c r="K40" s="69"/>
      <c r="L40" s="72">
        <v>14.713288</v>
      </c>
      <c r="M40" s="73">
        <v>32226032</v>
      </c>
      <c r="N40" s="159"/>
      <c r="O40" s="160"/>
      <c r="P40" s="74">
        <f>+'1'!C40+'1'!E40+'1'!G40+'1'!I40+'1'!K40+'2'!D40+'3'!E40+'3'!J40+'3'!M40</f>
        <v>1148475118</v>
      </c>
    </row>
    <row r="41" spans="1:16" ht="15.75" thickBot="1">
      <c r="A41" s="154" t="s">
        <v>114</v>
      </c>
      <c r="B41" s="155"/>
      <c r="C41" s="156"/>
      <c r="D41" s="67">
        <v>2.536432</v>
      </c>
      <c r="E41" s="68">
        <v>7366722</v>
      </c>
      <c r="F41" s="69"/>
      <c r="G41" s="70"/>
      <c r="H41" s="157">
        <v>6.25</v>
      </c>
      <c r="I41" s="158"/>
      <c r="J41" s="71">
        <v>1881677</v>
      </c>
      <c r="K41" s="69"/>
      <c r="L41" s="72">
        <v>3.3897790000000003</v>
      </c>
      <c r="M41" s="73">
        <v>7424522</v>
      </c>
      <c r="N41" s="159"/>
      <c r="O41" s="160"/>
      <c r="P41" s="74">
        <f>+'1'!C41+'1'!E41+'1'!G41+'1'!I41+'1'!K41+'2'!D41+'3'!E41+'3'!J41+'3'!M41</f>
        <v>229516899</v>
      </c>
    </row>
    <row r="42" spans="1:16" ht="15.75" thickBot="1">
      <c r="A42" s="154" t="s">
        <v>115</v>
      </c>
      <c r="B42" s="155"/>
      <c r="C42" s="156"/>
      <c r="D42" s="67">
        <v>2.6695259999999998</v>
      </c>
      <c r="E42" s="68">
        <v>7753276</v>
      </c>
      <c r="F42" s="69"/>
      <c r="G42" s="70">
        <v>3.7037040000000001</v>
      </c>
      <c r="H42" s="157"/>
      <c r="I42" s="158"/>
      <c r="J42" s="71">
        <v>743379</v>
      </c>
      <c r="K42" s="69"/>
      <c r="L42" s="72">
        <v>0.94791300000000001</v>
      </c>
      <c r="M42" s="73">
        <v>2076183</v>
      </c>
      <c r="N42" s="159"/>
      <c r="O42" s="160"/>
      <c r="P42" s="74">
        <f>+'1'!C42+'1'!E42+'1'!G42+'1'!I42+'1'!K42+'2'!D42+'3'!E42+'3'!J42+'3'!M42</f>
        <v>40601693</v>
      </c>
    </row>
    <row r="43" spans="1:16" ht="15.75" thickBot="1">
      <c r="A43" s="154" t="s">
        <v>116</v>
      </c>
      <c r="B43" s="155"/>
      <c r="C43" s="156"/>
      <c r="D43" s="67">
        <v>2.3132549999999998</v>
      </c>
      <c r="E43" s="68">
        <v>6718535</v>
      </c>
      <c r="F43" s="69"/>
      <c r="G43" s="75"/>
      <c r="H43" s="157">
        <v>6.25</v>
      </c>
      <c r="I43" s="158"/>
      <c r="J43" s="71">
        <v>1881677</v>
      </c>
      <c r="K43" s="69"/>
      <c r="L43" s="72">
        <v>1.713994</v>
      </c>
      <c r="M43" s="73">
        <v>3754105</v>
      </c>
      <c r="N43" s="159"/>
      <c r="O43" s="160"/>
      <c r="P43" s="74">
        <f>+'1'!C43+'1'!E43+'1'!G43+'1'!I43+'1'!K43+'2'!D43+'3'!E43+'3'!J43+'3'!M43</f>
        <v>107370832</v>
      </c>
    </row>
    <row r="44" spans="1:16" ht="15.75" thickBot="1">
      <c r="A44" s="154" t="s">
        <v>117</v>
      </c>
      <c r="B44" s="155"/>
      <c r="C44" s="156"/>
      <c r="D44" s="67">
        <v>1.4466030000000001</v>
      </c>
      <c r="E44" s="68">
        <v>4201462</v>
      </c>
      <c r="F44" s="69"/>
      <c r="G44" s="70">
        <v>3.7037040000000001</v>
      </c>
      <c r="H44" s="157"/>
      <c r="I44" s="158"/>
      <c r="J44" s="71">
        <v>743379</v>
      </c>
      <c r="K44" s="69"/>
      <c r="L44" s="72">
        <v>0.45235500000000001</v>
      </c>
      <c r="M44" s="73">
        <v>990778</v>
      </c>
      <c r="N44" s="159"/>
      <c r="O44" s="160"/>
      <c r="P44" s="74">
        <f>+'1'!C44+'1'!E44+'1'!G44+'1'!I44+'1'!K44+'2'!D44+'3'!E44+'3'!J44+'3'!M44</f>
        <v>26710071</v>
      </c>
    </row>
    <row r="45" spans="1:16" ht="15.75" thickBot="1">
      <c r="A45" s="154" t="s">
        <v>118</v>
      </c>
      <c r="B45" s="155"/>
      <c r="C45" s="156"/>
      <c r="D45" s="67">
        <v>1.9148529999999999</v>
      </c>
      <c r="E45" s="68">
        <v>5561431</v>
      </c>
      <c r="F45" s="69"/>
      <c r="G45" s="70">
        <v>3.7037040000000001</v>
      </c>
      <c r="H45" s="157"/>
      <c r="I45" s="158"/>
      <c r="J45" s="71">
        <v>743379</v>
      </c>
      <c r="K45" s="69"/>
      <c r="L45" s="72">
        <v>1.0441940000000001</v>
      </c>
      <c r="M45" s="73">
        <v>2287064</v>
      </c>
      <c r="N45" s="159"/>
      <c r="O45" s="160"/>
      <c r="P45" s="74">
        <f>+'1'!C45+'1'!E45+'1'!G45+'1'!I45+'1'!K45+'2'!D45+'3'!E45+'3'!J45+'3'!M45</f>
        <v>62950079</v>
      </c>
    </row>
    <row r="46" spans="1:16" ht="15.75" thickBot="1">
      <c r="A46" s="154" t="s">
        <v>119</v>
      </c>
      <c r="B46" s="155"/>
      <c r="C46" s="156"/>
      <c r="D46" s="67">
        <v>2.3495849999999998</v>
      </c>
      <c r="E46" s="68">
        <v>6824051</v>
      </c>
      <c r="F46" s="69"/>
      <c r="G46" s="76">
        <v>3.7037040000000001</v>
      </c>
      <c r="H46" s="161"/>
      <c r="I46" s="162"/>
      <c r="J46" s="71">
        <v>743379</v>
      </c>
      <c r="K46" s="69"/>
      <c r="L46" s="72">
        <v>6.6093279999999996</v>
      </c>
      <c r="M46" s="73">
        <v>14476194</v>
      </c>
      <c r="N46" s="159"/>
      <c r="O46" s="160"/>
      <c r="P46" s="74">
        <f>+'1'!C46+'1'!E46+'1'!G46+'1'!I46+'1'!K46+'2'!D46+'3'!E46+'3'!J46+'3'!M46</f>
        <v>548608982</v>
      </c>
    </row>
    <row r="47" spans="1:16" ht="15.75" thickBot="1">
      <c r="A47" s="154" t="s">
        <v>120</v>
      </c>
      <c r="B47" s="155"/>
      <c r="C47" s="156"/>
      <c r="D47" s="67">
        <v>1.86493</v>
      </c>
      <c r="E47" s="68">
        <v>5416436</v>
      </c>
      <c r="F47" s="69"/>
      <c r="G47" s="76">
        <v>3.7037040000000001</v>
      </c>
      <c r="H47" s="161"/>
      <c r="I47" s="162"/>
      <c r="J47" s="71">
        <v>743379</v>
      </c>
      <c r="K47" s="69"/>
      <c r="L47" s="72">
        <v>1.11964</v>
      </c>
      <c r="M47" s="73">
        <v>2452311</v>
      </c>
      <c r="N47" s="159"/>
      <c r="O47" s="160"/>
      <c r="P47" s="74">
        <f>+'1'!C47+'1'!E47+'1'!G47+'1'!I47+'1'!K47+'2'!D47+'3'!E47+'3'!J47+'3'!M47</f>
        <v>69232199</v>
      </c>
    </row>
    <row r="48" spans="1:16" ht="15.75" thickBot="1">
      <c r="A48" s="154" t="s">
        <v>121</v>
      </c>
      <c r="B48" s="155"/>
      <c r="C48" s="156"/>
      <c r="D48" s="67">
        <v>2.234486</v>
      </c>
      <c r="E48" s="68">
        <v>6489761</v>
      </c>
      <c r="F48" s="69"/>
      <c r="G48" s="75"/>
      <c r="H48" s="161">
        <v>6.25</v>
      </c>
      <c r="I48" s="162"/>
      <c r="J48" s="71">
        <v>1881677</v>
      </c>
      <c r="K48" s="69"/>
      <c r="L48" s="72">
        <v>1.8620030000000001</v>
      </c>
      <c r="M48" s="73">
        <v>4078284</v>
      </c>
      <c r="N48" s="159"/>
      <c r="O48" s="160"/>
      <c r="P48" s="74">
        <f>+'1'!C48+'1'!E48+'1'!G48+'1'!I48+'1'!K48+'2'!D48+'3'!E48+'3'!J48+'3'!M48</f>
        <v>125835279</v>
      </c>
    </row>
    <row r="49" spans="1:16" ht="15.75" thickBot="1">
      <c r="A49" s="154" t="s">
        <v>122</v>
      </c>
      <c r="B49" s="155"/>
      <c r="C49" s="156"/>
      <c r="D49" s="67">
        <v>2.1879729999999999</v>
      </c>
      <c r="E49" s="68">
        <v>6354670</v>
      </c>
      <c r="F49" s="69"/>
      <c r="G49" s="76">
        <v>3.7037040000000001</v>
      </c>
      <c r="H49" s="161"/>
      <c r="I49" s="162"/>
      <c r="J49" s="71">
        <v>743379</v>
      </c>
      <c r="K49" s="69"/>
      <c r="L49" s="72">
        <v>7.595167</v>
      </c>
      <c r="M49" s="73">
        <v>16635445</v>
      </c>
      <c r="N49" s="159"/>
      <c r="O49" s="160"/>
      <c r="P49" s="74">
        <f>+'1'!C49+'1'!E49+'1'!G49+'1'!I49+'1'!K49+'2'!D49+'3'!E49+'3'!J49+'3'!M49</f>
        <v>598663882</v>
      </c>
    </row>
    <row r="50" spans="1:16" ht="15.75" thickBot="1">
      <c r="A50" s="154" t="s">
        <v>123</v>
      </c>
      <c r="B50" s="155"/>
      <c r="C50" s="156"/>
      <c r="D50" s="67">
        <v>2.410971</v>
      </c>
      <c r="E50" s="68">
        <v>7002338</v>
      </c>
      <c r="F50" s="69"/>
      <c r="G50" s="76">
        <v>3.7037040000000001</v>
      </c>
      <c r="H50" s="161"/>
      <c r="I50" s="162"/>
      <c r="J50" s="71">
        <v>743379</v>
      </c>
      <c r="K50" s="69"/>
      <c r="L50" s="72">
        <v>0.82966800000000007</v>
      </c>
      <c r="M50" s="73">
        <v>1817195</v>
      </c>
      <c r="N50" s="159"/>
      <c r="O50" s="160"/>
      <c r="P50" s="74">
        <f>+'1'!C50+'1'!E50+'1'!G50+'1'!I50+'1'!K50+'2'!D50+'3'!E50+'3'!J50+'3'!M50</f>
        <v>37611407</v>
      </c>
    </row>
    <row r="51" spans="1:16" ht="15.75" thickBot="1">
      <c r="A51" s="154" t="s">
        <v>124</v>
      </c>
      <c r="B51" s="155"/>
      <c r="C51" s="156"/>
      <c r="D51" s="77">
        <v>2.3587720000000001</v>
      </c>
      <c r="E51" s="78">
        <v>6850729</v>
      </c>
      <c r="F51" s="69"/>
      <c r="G51" s="79">
        <v>3.7037040000000001</v>
      </c>
      <c r="H51" s="161"/>
      <c r="I51" s="162"/>
      <c r="J51" s="71">
        <v>743379</v>
      </c>
      <c r="K51" s="69"/>
      <c r="L51" s="72">
        <v>1.1487130000000001</v>
      </c>
      <c r="M51" s="73">
        <v>2515989</v>
      </c>
      <c r="N51" s="159"/>
      <c r="O51" s="160"/>
      <c r="P51" s="74">
        <f>+'1'!C51+'1'!E51+'1'!G51+'1'!I51+'1'!K51+'2'!D51+'3'!E51+'3'!J51+'3'!M51</f>
        <v>62755427</v>
      </c>
    </row>
    <row r="52" spans="1:16" ht="15.75" thickBot="1">
      <c r="A52" s="165" t="s">
        <v>62</v>
      </c>
      <c r="B52" s="166"/>
      <c r="C52" s="167"/>
      <c r="D52" s="80">
        <f>SUM(D9:D51)</f>
        <v>100.00000000000001</v>
      </c>
      <c r="E52" s="81">
        <f>SUM(E9:E51)</f>
        <v>290436422</v>
      </c>
      <c r="F52" s="69"/>
      <c r="G52" s="82">
        <v>100</v>
      </c>
      <c r="H52" s="168">
        <v>100</v>
      </c>
      <c r="I52" s="169"/>
      <c r="J52" s="81">
        <f>SUM(J9:J51)</f>
        <v>50178065</v>
      </c>
      <c r="K52" s="69"/>
      <c r="L52" s="82">
        <f>SUM(L9:L51)</f>
        <v>100.00000000000003</v>
      </c>
      <c r="M52" s="81">
        <f>SUM(M9:M51)</f>
        <v>219026722</v>
      </c>
      <c r="N52" s="159"/>
      <c r="O52" s="160"/>
      <c r="P52" s="81">
        <f>SUM(P9:P51)</f>
        <v>6746638095</v>
      </c>
    </row>
    <row r="53" spans="1:16">
      <c r="A53" s="83"/>
      <c r="B53" s="163" t="s">
        <v>125</v>
      </c>
      <c r="C53" s="163"/>
      <c r="D53" s="163"/>
      <c r="E53" s="163"/>
      <c r="F53" s="163"/>
      <c r="G53" s="163"/>
      <c r="H53" s="163"/>
      <c r="I53" s="163"/>
      <c r="J53" s="163"/>
      <c r="K53" s="163"/>
      <c r="L53" s="84"/>
      <c r="M53" s="84"/>
      <c r="N53" s="164"/>
      <c r="O53" s="164"/>
      <c r="P53" s="57"/>
    </row>
    <row r="54" spans="1:16">
      <c r="J54" s="85" t="s">
        <v>66</v>
      </c>
    </row>
  </sheetData>
  <mergeCells count="149">
    <mergeCell ref="B53:K53"/>
    <mergeCell ref="N53:O53"/>
    <mergeCell ref="A51:C51"/>
    <mergeCell ref="H51:I51"/>
    <mergeCell ref="N51:O51"/>
    <mergeCell ref="A52:C52"/>
    <mergeCell ref="H52:I52"/>
    <mergeCell ref="N52:O52"/>
    <mergeCell ref="A49:C49"/>
    <mergeCell ref="H49:I49"/>
    <mergeCell ref="N49:O49"/>
    <mergeCell ref="A50:C50"/>
    <mergeCell ref="H50:I50"/>
    <mergeCell ref="N50:O50"/>
    <mergeCell ref="A47:C47"/>
    <mergeCell ref="H47:I47"/>
    <mergeCell ref="N47:O47"/>
    <mergeCell ref="A48:C48"/>
    <mergeCell ref="H48:I48"/>
    <mergeCell ref="N48:O48"/>
    <mergeCell ref="A45:C45"/>
    <mergeCell ref="H45:I45"/>
    <mergeCell ref="N45:O45"/>
    <mergeCell ref="A46:C46"/>
    <mergeCell ref="H46:I46"/>
    <mergeCell ref="N46:O46"/>
    <mergeCell ref="A43:C43"/>
    <mergeCell ref="H43:I43"/>
    <mergeCell ref="N43:O43"/>
    <mergeCell ref="A44:C44"/>
    <mergeCell ref="H44:I44"/>
    <mergeCell ref="N44:O44"/>
    <mergeCell ref="A41:C41"/>
    <mergeCell ref="H41:I41"/>
    <mergeCell ref="N41:O41"/>
    <mergeCell ref="A42:C42"/>
    <mergeCell ref="H42:I42"/>
    <mergeCell ref="N42:O42"/>
    <mergeCell ref="A39:C39"/>
    <mergeCell ref="H39:I39"/>
    <mergeCell ref="N39:O39"/>
    <mergeCell ref="A40:C40"/>
    <mergeCell ref="H40:I40"/>
    <mergeCell ref="N40:O40"/>
    <mergeCell ref="A37:C37"/>
    <mergeCell ref="H37:I37"/>
    <mergeCell ref="N37:O37"/>
    <mergeCell ref="A38:C38"/>
    <mergeCell ref="H38:I38"/>
    <mergeCell ref="N38:O38"/>
    <mergeCell ref="A35:C35"/>
    <mergeCell ref="H35:I35"/>
    <mergeCell ref="N35:O35"/>
    <mergeCell ref="A36:C36"/>
    <mergeCell ref="H36:I36"/>
    <mergeCell ref="N36:O36"/>
    <mergeCell ref="A33:C33"/>
    <mergeCell ref="H33:I33"/>
    <mergeCell ref="N33:O33"/>
    <mergeCell ref="A34:C34"/>
    <mergeCell ref="H34:I34"/>
    <mergeCell ref="N34:O34"/>
    <mergeCell ref="A31:C31"/>
    <mergeCell ref="H31:I31"/>
    <mergeCell ref="N31:O31"/>
    <mergeCell ref="A32:C32"/>
    <mergeCell ref="H32:I32"/>
    <mergeCell ref="N32:O32"/>
    <mergeCell ref="A29:C29"/>
    <mergeCell ref="H29:I29"/>
    <mergeCell ref="N29:O29"/>
    <mergeCell ref="A30:C30"/>
    <mergeCell ref="H30:I30"/>
    <mergeCell ref="N30:O30"/>
    <mergeCell ref="A27:C27"/>
    <mergeCell ref="H27:I27"/>
    <mergeCell ref="N27:O27"/>
    <mergeCell ref="A28:C28"/>
    <mergeCell ref="H28:I28"/>
    <mergeCell ref="N28:O28"/>
    <mergeCell ref="A25:C25"/>
    <mergeCell ref="H25:I25"/>
    <mergeCell ref="N25:O25"/>
    <mergeCell ref="A26:C26"/>
    <mergeCell ref="H26:I26"/>
    <mergeCell ref="N26:O26"/>
    <mergeCell ref="A23:C23"/>
    <mergeCell ref="H23:I23"/>
    <mergeCell ref="N23:O23"/>
    <mergeCell ref="A24:C24"/>
    <mergeCell ref="H24:I24"/>
    <mergeCell ref="N24:O24"/>
    <mergeCell ref="A21:C21"/>
    <mergeCell ref="H21:I21"/>
    <mergeCell ref="N21:O21"/>
    <mergeCell ref="A22:C22"/>
    <mergeCell ref="H22:I22"/>
    <mergeCell ref="N22:O22"/>
    <mergeCell ref="A19:C19"/>
    <mergeCell ref="H19:I19"/>
    <mergeCell ref="N19:O19"/>
    <mergeCell ref="A20:C20"/>
    <mergeCell ref="H20:I20"/>
    <mergeCell ref="N20:O20"/>
    <mergeCell ref="A17:C17"/>
    <mergeCell ref="H17:I17"/>
    <mergeCell ref="N17:O17"/>
    <mergeCell ref="A18:C18"/>
    <mergeCell ref="H18:I18"/>
    <mergeCell ref="N18:O18"/>
    <mergeCell ref="A15:C15"/>
    <mergeCell ref="H15:I15"/>
    <mergeCell ref="N15:O15"/>
    <mergeCell ref="A16:C16"/>
    <mergeCell ref="H16:I16"/>
    <mergeCell ref="N16:O16"/>
    <mergeCell ref="A13:C13"/>
    <mergeCell ref="H13:I13"/>
    <mergeCell ref="N13:O13"/>
    <mergeCell ref="A14:C14"/>
    <mergeCell ref="H14:I14"/>
    <mergeCell ref="N14:O14"/>
    <mergeCell ref="A11:C11"/>
    <mergeCell ref="H11:I11"/>
    <mergeCell ref="N11:O11"/>
    <mergeCell ref="A12:C12"/>
    <mergeCell ref="H12:I12"/>
    <mergeCell ref="N12:O12"/>
    <mergeCell ref="A9:C9"/>
    <mergeCell ref="H9:I9"/>
    <mergeCell ref="N9:O9"/>
    <mergeCell ref="A10:C10"/>
    <mergeCell ref="H10:I10"/>
    <mergeCell ref="N10:O10"/>
    <mergeCell ref="O1:P1"/>
    <mergeCell ref="O2:P2"/>
    <mergeCell ref="B3:P3"/>
    <mergeCell ref="A4:P4"/>
    <mergeCell ref="A5:P5"/>
    <mergeCell ref="B6:P6"/>
    <mergeCell ref="A7:B7"/>
    <mergeCell ref="D7:E7"/>
    <mergeCell ref="G7:J7"/>
    <mergeCell ref="L7:M7"/>
    <mergeCell ref="N7:O7"/>
    <mergeCell ref="P7:P8"/>
    <mergeCell ref="A8:C8"/>
    <mergeCell ref="H8:I8"/>
    <mergeCell ref="N8:O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O29" sqref="O29"/>
    </sheetView>
  </sheetViews>
  <sheetFormatPr baseColWidth="10" defaultRowHeight="15"/>
  <cols>
    <col min="1" max="1" width="14.7109375" style="58" customWidth="1"/>
    <col min="2" max="8" width="11.42578125" style="58"/>
    <col min="9" max="10" width="14.140625" style="58" bestFit="1" customWidth="1"/>
    <col min="11" max="11" width="14" style="58" customWidth="1"/>
    <col min="12" max="16384" width="11.42578125" style="58"/>
  </cols>
  <sheetData>
    <row r="1" spans="1:11" ht="15" customHeight="1">
      <c r="A1" s="176" t="s">
        <v>147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</row>
    <row r="2" spans="1:11">
      <c r="A2" s="177" t="s">
        <v>135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15.75" thickBot="1">
      <c r="A3" s="178" t="s">
        <v>144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1" ht="15.75" customHeight="1" thickBot="1">
      <c r="A4" s="179" t="s">
        <v>64</v>
      </c>
      <c r="B4" s="86" t="s">
        <v>136</v>
      </c>
      <c r="C4" s="181" t="s">
        <v>137</v>
      </c>
      <c r="D4" s="182"/>
      <c r="E4" s="182"/>
      <c r="F4" s="182"/>
      <c r="G4" s="182"/>
      <c r="H4" s="183"/>
      <c r="I4" s="170" t="s">
        <v>138</v>
      </c>
      <c r="J4" s="171"/>
      <c r="K4" s="174" t="s">
        <v>145</v>
      </c>
    </row>
    <row r="5" spans="1:11" ht="15.75" thickBot="1">
      <c r="A5" s="180"/>
      <c r="B5" s="184" t="s">
        <v>139</v>
      </c>
      <c r="C5" s="181">
        <v>2020</v>
      </c>
      <c r="D5" s="182"/>
      <c r="E5" s="183"/>
      <c r="F5" s="181">
        <v>2021</v>
      </c>
      <c r="G5" s="182"/>
      <c r="H5" s="183"/>
      <c r="I5" s="172"/>
      <c r="J5" s="173"/>
      <c r="K5" s="175"/>
    </row>
    <row r="6" spans="1:11" ht="15.75" thickBot="1">
      <c r="A6" s="180"/>
      <c r="B6" s="184"/>
      <c r="C6" s="88" t="s">
        <v>140</v>
      </c>
      <c r="D6" s="88" t="s">
        <v>141</v>
      </c>
      <c r="E6" s="119" t="s">
        <v>65</v>
      </c>
      <c r="F6" s="88" t="s">
        <v>140</v>
      </c>
      <c r="G6" s="88" t="s">
        <v>141</v>
      </c>
      <c r="H6" s="119" t="s">
        <v>65</v>
      </c>
      <c r="I6" s="87">
        <v>2020</v>
      </c>
      <c r="J6" s="87">
        <v>2021</v>
      </c>
      <c r="K6" s="87">
        <v>2021</v>
      </c>
    </row>
    <row r="7" spans="1:11">
      <c r="A7" s="89" t="s">
        <v>82</v>
      </c>
      <c r="B7" s="90">
        <v>9822</v>
      </c>
      <c r="C7" s="91">
        <v>799940</v>
      </c>
      <c r="D7" s="91">
        <v>57200</v>
      </c>
      <c r="E7" s="118">
        <f>+D7+C7</f>
        <v>857140</v>
      </c>
      <c r="F7" s="91">
        <v>1129620</v>
      </c>
      <c r="G7" s="91">
        <v>133151</v>
      </c>
      <c r="H7" s="118">
        <f>+G7+F7</f>
        <v>1262771</v>
      </c>
      <c r="I7" s="93">
        <v>3364316</v>
      </c>
      <c r="J7" s="93">
        <v>3206697</v>
      </c>
      <c r="K7" s="94">
        <v>1465725</v>
      </c>
    </row>
    <row r="8" spans="1:11">
      <c r="A8" s="95" t="s">
        <v>83</v>
      </c>
      <c r="B8" s="96">
        <v>28725</v>
      </c>
      <c r="C8" s="92">
        <v>3220203</v>
      </c>
      <c r="D8" s="92">
        <v>39324</v>
      </c>
      <c r="E8" s="92">
        <f t="shared" ref="E8:E49" si="0">+D8+C8</f>
        <v>3259527</v>
      </c>
      <c r="F8" s="92">
        <v>3764464</v>
      </c>
      <c r="G8" s="92">
        <v>50814</v>
      </c>
      <c r="H8" s="92">
        <f t="shared" ref="H8:H49" si="1">+G8+F8</f>
        <v>3815278</v>
      </c>
      <c r="I8" s="97">
        <v>10414535</v>
      </c>
      <c r="J8" s="97">
        <v>11118432</v>
      </c>
      <c r="K8" s="98">
        <v>5602395</v>
      </c>
    </row>
    <row r="9" spans="1:11">
      <c r="A9" s="95" t="s">
        <v>84</v>
      </c>
      <c r="B9" s="96">
        <v>269790</v>
      </c>
      <c r="C9" s="92">
        <v>52949106</v>
      </c>
      <c r="D9" s="92">
        <v>950884</v>
      </c>
      <c r="E9" s="92">
        <f t="shared" si="0"/>
        <v>53899990</v>
      </c>
      <c r="F9" s="92">
        <v>62816030</v>
      </c>
      <c r="G9" s="92">
        <v>584606</v>
      </c>
      <c r="H9" s="92">
        <f t="shared" si="1"/>
        <v>63400636</v>
      </c>
      <c r="I9" s="97">
        <v>268851462</v>
      </c>
      <c r="J9" s="97">
        <v>310965749</v>
      </c>
      <c r="K9" s="98">
        <v>56308243</v>
      </c>
    </row>
    <row r="10" spans="1:11">
      <c r="A10" s="95" t="s">
        <v>85</v>
      </c>
      <c r="B10" s="96">
        <v>8850</v>
      </c>
      <c r="C10" s="92">
        <v>420648</v>
      </c>
      <c r="D10" s="92">
        <v>49483</v>
      </c>
      <c r="E10" s="92">
        <f t="shared" si="0"/>
        <v>470131</v>
      </c>
      <c r="F10" s="92">
        <v>707788</v>
      </c>
      <c r="G10" s="92">
        <v>92073</v>
      </c>
      <c r="H10" s="92">
        <f t="shared" si="1"/>
        <v>799861</v>
      </c>
      <c r="I10" s="97">
        <v>1166596</v>
      </c>
      <c r="J10" s="97">
        <v>979810</v>
      </c>
      <c r="K10" s="98">
        <v>2620321</v>
      </c>
    </row>
    <row r="11" spans="1:11">
      <c r="A11" s="95" t="s">
        <v>86</v>
      </c>
      <c r="B11" s="96">
        <v>4256</v>
      </c>
      <c r="C11" s="92">
        <v>602385</v>
      </c>
      <c r="D11" s="92">
        <v>19281</v>
      </c>
      <c r="E11" s="92">
        <f t="shared" si="0"/>
        <v>621666</v>
      </c>
      <c r="F11" s="92">
        <v>608516</v>
      </c>
      <c r="G11" s="92">
        <v>40257</v>
      </c>
      <c r="H11" s="92">
        <f t="shared" si="1"/>
        <v>648773</v>
      </c>
      <c r="I11" s="99">
        <v>0</v>
      </c>
      <c r="J11" s="99">
        <v>0</v>
      </c>
      <c r="K11" s="98">
        <v>1034615</v>
      </c>
    </row>
    <row r="12" spans="1:11">
      <c r="A12" s="95" t="s">
        <v>87</v>
      </c>
      <c r="B12" s="96">
        <v>7542</v>
      </c>
      <c r="C12" s="92">
        <v>198329</v>
      </c>
      <c r="D12" s="92">
        <v>13670</v>
      </c>
      <c r="E12" s="92">
        <f t="shared" si="0"/>
        <v>211999</v>
      </c>
      <c r="F12" s="92">
        <v>202638</v>
      </c>
      <c r="G12" s="92">
        <v>11191</v>
      </c>
      <c r="H12" s="92">
        <f t="shared" si="1"/>
        <v>213829</v>
      </c>
      <c r="I12" s="99">
        <v>0</v>
      </c>
      <c r="J12" s="99">
        <v>0</v>
      </c>
      <c r="K12" s="100">
        <v>68218</v>
      </c>
    </row>
    <row r="13" spans="1:11">
      <c r="A13" s="95" t="s">
        <v>88</v>
      </c>
      <c r="B13" s="96">
        <v>16546</v>
      </c>
      <c r="C13" s="92">
        <v>1726838</v>
      </c>
      <c r="D13" s="92">
        <v>23800</v>
      </c>
      <c r="E13" s="92">
        <f t="shared" si="0"/>
        <v>1750638</v>
      </c>
      <c r="F13" s="92">
        <v>1908398</v>
      </c>
      <c r="G13" s="92">
        <v>54153</v>
      </c>
      <c r="H13" s="92">
        <f t="shared" si="1"/>
        <v>1962551</v>
      </c>
      <c r="I13" s="97">
        <v>14701620</v>
      </c>
      <c r="J13" s="97">
        <v>15678585</v>
      </c>
      <c r="K13" s="98">
        <v>5276022</v>
      </c>
    </row>
    <row r="14" spans="1:11">
      <c r="A14" s="95" t="s">
        <v>89</v>
      </c>
      <c r="B14" s="96">
        <v>4143</v>
      </c>
      <c r="C14" s="92">
        <v>540403</v>
      </c>
      <c r="D14" s="92">
        <v>60380</v>
      </c>
      <c r="E14" s="92">
        <f t="shared" si="0"/>
        <v>600783</v>
      </c>
      <c r="F14" s="92">
        <v>705730</v>
      </c>
      <c r="G14" s="92">
        <v>23676</v>
      </c>
      <c r="H14" s="92">
        <f t="shared" si="1"/>
        <v>729406</v>
      </c>
      <c r="I14" s="97">
        <v>204600</v>
      </c>
      <c r="J14" s="97">
        <v>214346</v>
      </c>
      <c r="K14" s="100">
        <v>171111</v>
      </c>
    </row>
    <row r="15" spans="1:11">
      <c r="A15" s="95" t="s">
        <v>90</v>
      </c>
      <c r="B15" s="96">
        <v>205933</v>
      </c>
      <c r="C15" s="92">
        <v>38451948</v>
      </c>
      <c r="D15" s="92">
        <v>140008</v>
      </c>
      <c r="E15" s="92">
        <f t="shared" si="0"/>
        <v>38591956</v>
      </c>
      <c r="F15" s="92">
        <v>42741048</v>
      </c>
      <c r="G15" s="92">
        <v>681482</v>
      </c>
      <c r="H15" s="92">
        <f t="shared" si="1"/>
        <v>43422530</v>
      </c>
      <c r="I15" s="97">
        <v>252287803</v>
      </c>
      <c r="J15" s="97">
        <v>253510630</v>
      </c>
      <c r="K15" s="98">
        <v>95178498</v>
      </c>
    </row>
    <row r="16" spans="1:11">
      <c r="A16" s="95" t="s">
        <v>91</v>
      </c>
      <c r="B16" s="96">
        <v>1671</v>
      </c>
      <c r="C16" s="92">
        <v>341338</v>
      </c>
      <c r="D16" s="92">
        <v>253307</v>
      </c>
      <c r="E16" s="92">
        <f t="shared" si="0"/>
        <v>594645</v>
      </c>
      <c r="F16" s="92">
        <v>277418</v>
      </c>
      <c r="G16" s="92">
        <v>68399</v>
      </c>
      <c r="H16" s="92">
        <f t="shared" si="1"/>
        <v>345817</v>
      </c>
      <c r="I16" s="97">
        <v>244409</v>
      </c>
      <c r="J16" s="97">
        <v>289962</v>
      </c>
      <c r="K16" s="100">
        <v>10447</v>
      </c>
    </row>
    <row r="17" spans="1:11">
      <c r="A17" s="95" t="s">
        <v>92</v>
      </c>
      <c r="B17" s="96">
        <v>8288</v>
      </c>
      <c r="C17" s="92">
        <v>798642</v>
      </c>
      <c r="D17" s="92">
        <v>41311</v>
      </c>
      <c r="E17" s="92">
        <f t="shared" si="0"/>
        <v>839953</v>
      </c>
      <c r="F17" s="92">
        <v>905098</v>
      </c>
      <c r="G17" s="92">
        <v>83198</v>
      </c>
      <c r="H17" s="92">
        <f t="shared" si="1"/>
        <v>988296</v>
      </c>
      <c r="I17" s="97">
        <v>112691</v>
      </c>
      <c r="J17" s="97">
        <v>205305</v>
      </c>
      <c r="K17" s="98">
        <v>2466983</v>
      </c>
    </row>
    <row r="18" spans="1:11">
      <c r="A18" s="95" t="s">
        <v>93</v>
      </c>
      <c r="B18" s="96">
        <v>41470</v>
      </c>
      <c r="C18" s="92">
        <v>4701873</v>
      </c>
      <c r="D18" s="92">
        <v>23841</v>
      </c>
      <c r="E18" s="92">
        <f t="shared" si="0"/>
        <v>4725714</v>
      </c>
      <c r="F18" s="92">
        <v>5273731</v>
      </c>
      <c r="G18" s="92">
        <v>41986</v>
      </c>
      <c r="H18" s="92">
        <f t="shared" si="1"/>
        <v>5315717</v>
      </c>
      <c r="I18" s="97">
        <v>19048287</v>
      </c>
      <c r="J18" s="97">
        <v>20619724</v>
      </c>
      <c r="K18" s="98">
        <v>13388702</v>
      </c>
    </row>
    <row r="19" spans="1:11">
      <c r="A19" s="95" t="s">
        <v>94</v>
      </c>
      <c r="B19" s="96">
        <v>15032</v>
      </c>
      <c r="C19" s="92">
        <v>1224357</v>
      </c>
      <c r="D19" s="92">
        <v>79040</v>
      </c>
      <c r="E19" s="92">
        <f t="shared" si="0"/>
        <v>1303397</v>
      </c>
      <c r="F19" s="92">
        <v>1742927</v>
      </c>
      <c r="G19" s="92">
        <v>235660</v>
      </c>
      <c r="H19" s="92">
        <f t="shared" si="1"/>
        <v>1978587</v>
      </c>
      <c r="I19" s="97">
        <v>733377</v>
      </c>
      <c r="J19" s="97">
        <v>699620</v>
      </c>
      <c r="K19" s="98">
        <v>1696955</v>
      </c>
    </row>
    <row r="20" spans="1:11">
      <c r="A20" s="95" t="s">
        <v>95</v>
      </c>
      <c r="B20" s="96">
        <v>3803</v>
      </c>
      <c r="C20" s="92">
        <v>1267176</v>
      </c>
      <c r="D20" s="92">
        <v>10607</v>
      </c>
      <c r="E20" s="92">
        <f t="shared" si="0"/>
        <v>1277783</v>
      </c>
      <c r="F20" s="92">
        <v>1381745</v>
      </c>
      <c r="G20" s="92">
        <v>41195</v>
      </c>
      <c r="H20" s="92">
        <f t="shared" si="1"/>
        <v>1422940</v>
      </c>
      <c r="I20" s="97">
        <v>2417727</v>
      </c>
      <c r="J20" s="97">
        <v>2593302</v>
      </c>
      <c r="K20" s="98">
        <v>1211617</v>
      </c>
    </row>
    <row r="21" spans="1:11">
      <c r="A21" s="95" t="s">
        <v>96</v>
      </c>
      <c r="B21" s="96">
        <v>15677</v>
      </c>
      <c r="C21" s="92">
        <v>1591997</v>
      </c>
      <c r="D21" s="92">
        <v>13404</v>
      </c>
      <c r="E21" s="92">
        <f t="shared" si="0"/>
        <v>1605401</v>
      </c>
      <c r="F21" s="92">
        <v>1967837</v>
      </c>
      <c r="G21" s="92">
        <v>130545</v>
      </c>
      <c r="H21" s="92">
        <f t="shared" si="1"/>
        <v>2098382</v>
      </c>
      <c r="I21" s="97">
        <v>8041788</v>
      </c>
      <c r="J21" s="97">
        <v>9507822</v>
      </c>
      <c r="K21" s="98">
        <v>7009492</v>
      </c>
    </row>
    <row r="22" spans="1:11">
      <c r="A22" s="95" t="s">
        <v>97</v>
      </c>
      <c r="B22" s="96">
        <v>17012</v>
      </c>
      <c r="C22" s="92">
        <v>1255049</v>
      </c>
      <c r="D22" s="92">
        <v>151038</v>
      </c>
      <c r="E22" s="92">
        <f t="shared" si="0"/>
        <v>1406087</v>
      </c>
      <c r="F22" s="92">
        <v>1815945</v>
      </c>
      <c r="G22" s="92">
        <v>200616</v>
      </c>
      <c r="H22" s="92">
        <f t="shared" si="1"/>
        <v>2016561</v>
      </c>
      <c r="I22" s="97">
        <v>1837206</v>
      </c>
      <c r="J22" s="97">
        <v>3056898</v>
      </c>
      <c r="K22" s="98">
        <v>2479344</v>
      </c>
    </row>
    <row r="23" spans="1:11">
      <c r="A23" s="95" t="s">
        <v>98</v>
      </c>
      <c r="B23" s="96">
        <v>15994</v>
      </c>
      <c r="C23" s="92">
        <v>854658</v>
      </c>
      <c r="D23" s="92">
        <v>54322</v>
      </c>
      <c r="E23" s="92">
        <f t="shared" si="0"/>
        <v>908980</v>
      </c>
      <c r="F23" s="92">
        <v>1039933</v>
      </c>
      <c r="G23" s="92">
        <v>65217</v>
      </c>
      <c r="H23" s="92">
        <f t="shared" si="1"/>
        <v>1105150</v>
      </c>
      <c r="I23" s="97">
        <v>3010990</v>
      </c>
      <c r="J23" s="97">
        <v>2519635</v>
      </c>
      <c r="K23" s="98">
        <v>2951186</v>
      </c>
    </row>
    <row r="24" spans="1:11">
      <c r="A24" s="95" t="s">
        <v>99</v>
      </c>
      <c r="B24" s="96">
        <v>6375</v>
      </c>
      <c r="C24" s="92">
        <v>869613</v>
      </c>
      <c r="D24" s="92">
        <v>48631</v>
      </c>
      <c r="E24" s="92">
        <f t="shared" si="0"/>
        <v>918244</v>
      </c>
      <c r="F24" s="92">
        <v>1022421</v>
      </c>
      <c r="G24" s="92">
        <v>27111</v>
      </c>
      <c r="H24" s="92">
        <f t="shared" si="1"/>
        <v>1049532</v>
      </c>
      <c r="I24" s="97">
        <v>1405916</v>
      </c>
      <c r="J24" s="97">
        <v>1410418</v>
      </c>
      <c r="K24" s="98">
        <v>2070811</v>
      </c>
    </row>
    <row r="25" spans="1:11">
      <c r="A25" s="95" t="s">
        <v>100</v>
      </c>
      <c r="B25" s="96">
        <v>14645</v>
      </c>
      <c r="C25" s="92">
        <v>1601543</v>
      </c>
      <c r="D25" s="92">
        <v>42912</v>
      </c>
      <c r="E25" s="92">
        <f t="shared" si="0"/>
        <v>1644455</v>
      </c>
      <c r="F25" s="92">
        <v>1884948</v>
      </c>
      <c r="G25" s="92">
        <v>127932</v>
      </c>
      <c r="H25" s="92">
        <f t="shared" si="1"/>
        <v>2012880</v>
      </c>
      <c r="I25" s="97">
        <v>2086961</v>
      </c>
      <c r="J25" s="97">
        <v>2091122</v>
      </c>
      <c r="K25" s="98">
        <v>2460329</v>
      </c>
    </row>
    <row r="26" spans="1:11">
      <c r="A26" s="95" t="s">
        <v>101</v>
      </c>
      <c r="B26" s="96">
        <v>2048</v>
      </c>
      <c r="C26" s="92">
        <v>251815</v>
      </c>
      <c r="D26" s="92">
        <v>12814</v>
      </c>
      <c r="E26" s="92">
        <f t="shared" si="0"/>
        <v>264629</v>
      </c>
      <c r="F26" s="92">
        <v>281978</v>
      </c>
      <c r="G26" s="92">
        <v>59978</v>
      </c>
      <c r="H26" s="92">
        <f t="shared" si="1"/>
        <v>341956</v>
      </c>
      <c r="I26" s="97">
        <v>264528</v>
      </c>
      <c r="J26" s="97">
        <v>311491</v>
      </c>
      <c r="K26" s="100">
        <v>59478</v>
      </c>
    </row>
    <row r="27" spans="1:11">
      <c r="A27" s="95" t="s">
        <v>142</v>
      </c>
      <c r="B27" s="96">
        <v>106144</v>
      </c>
      <c r="C27" s="92">
        <v>10740836</v>
      </c>
      <c r="D27" s="92">
        <v>748974</v>
      </c>
      <c r="E27" s="92">
        <f t="shared" si="0"/>
        <v>11489810</v>
      </c>
      <c r="F27" s="92">
        <v>13156080</v>
      </c>
      <c r="G27" s="92">
        <v>836431</v>
      </c>
      <c r="H27" s="92">
        <f t="shared" si="1"/>
        <v>13992511</v>
      </c>
      <c r="I27" s="97">
        <v>79279923</v>
      </c>
      <c r="J27" s="97">
        <v>78359413</v>
      </c>
      <c r="K27" s="98">
        <v>31735574.649999999</v>
      </c>
    </row>
    <row r="28" spans="1:11">
      <c r="A28" s="95" t="s">
        <v>103</v>
      </c>
      <c r="B28" s="96">
        <v>541979</v>
      </c>
      <c r="C28" s="92">
        <v>83811497</v>
      </c>
      <c r="D28" s="92">
        <v>8793055</v>
      </c>
      <c r="E28" s="92">
        <f t="shared" si="0"/>
        <v>92604552</v>
      </c>
      <c r="F28" s="92">
        <v>82318072</v>
      </c>
      <c r="G28" s="92">
        <v>5984915</v>
      </c>
      <c r="H28" s="92">
        <f t="shared" si="1"/>
        <v>88302987</v>
      </c>
      <c r="I28" s="97">
        <v>424748798</v>
      </c>
      <c r="J28" s="97">
        <v>461937543</v>
      </c>
      <c r="K28" s="98">
        <v>108168427</v>
      </c>
    </row>
    <row r="29" spans="1:11">
      <c r="A29" s="95" t="s">
        <v>104</v>
      </c>
      <c r="B29" s="96">
        <v>4280</v>
      </c>
      <c r="C29" s="92">
        <v>591907</v>
      </c>
      <c r="D29" s="92">
        <v>155698</v>
      </c>
      <c r="E29" s="92">
        <f t="shared" si="0"/>
        <v>747605</v>
      </c>
      <c r="F29" s="92">
        <v>998142</v>
      </c>
      <c r="G29" s="92">
        <v>54747</v>
      </c>
      <c r="H29" s="92">
        <f t="shared" si="1"/>
        <v>1052889</v>
      </c>
      <c r="I29" s="97">
        <v>177584</v>
      </c>
      <c r="J29" s="97">
        <v>115157</v>
      </c>
      <c r="K29" s="98">
        <v>668088</v>
      </c>
    </row>
    <row r="30" spans="1:11">
      <c r="A30" s="95" t="s">
        <v>105</v>
      </c>
      <c r="B30" s="96">
        <v>6385</v>
      </c>
      <c r="C30" s="92">
        <v>954467</v>
      </c>
      <c r="D30" s="92">
        <v>9142</v>
      </c>
      <c r="E30" s="92">
        <f t="shared" si="0"/>
        <v>963609</v>
      </c>
      <c r="F30" s="92">
        <v>952953</v>
      </c>
      <c r="G30" s="92">
        <v>10224</v>
      </c>
      <c r="H30" s="92">
        <f t="shared" si="1"/>
        <v>963177</v>
      </c>
      <c r="I30" s="97">
        <v>3155134</v>
      </c>
      <c r="J30" s="97">
        <v>3696625</v>
      </c>
      <c r="K30" s="98">
        <v>2822892</v>
      </c>
    </row>
    <row r="31" spans="1:11">
      <c r="A31" s="95" t="s">
        <v>106</v>
      </c>
      <c r="B31" s="96">
        <v>26237</v>
      </c>
      <c r="C31" s="92">
        <v>4078667</v>
      </c>
      <c r="D31" s="92">
        <v>12658</v>
      </c>
      <c r="E31" s="92">
        <f t="shared" si="0"/>
        <v>4091325</v>
      </c>
      <c r="F31" s="92">
        <v>5214899</v>
      </c>
      <c r="G31" s="92">
        <v>13769</v>
      </c>
      <c r="H31" s="92">
        <f t="shared" si="1"/>
        <v>5228668</v>
      </c>
      <c r="I31" s="97">
        <v>16675701</v>
      </c>
      <c r="J31" s="97">
        <v>17820450</v>
      </c>
      <c r="K31" s="98">
        <v>11380359</v>
      </c>
    </row>
    <row r="32" spans="1:11">
      <c r="A32" s="95" t="s">
        <v>107</v>
      </c>
      <c r="B32" s="96">
        <v>3704</v>
      </c>
      <c r="C32" s="92">
        <v>276530</v>
      </c>
      <c r="D32" s="92">
        <v>15414</v>
      </c>
      <c r="E32" s="92">
        <f t="shared" si="0"/>
        <v>291944</v>
      </c>
      <c r="F32" s="92">
        <v>253912</v>
      </c>
      <c r="G32" s="92">
        <v>12598</v>
      </c>
      <c r="H32" s="92">
        <f t="shared" si="1"/>
        <v>266510</v>
      </c>
      <c r="I32" s="97">
        <v>127591</v>
      </c>
      <c r="J32" s="97">
        <v>114279</v>
      </c>
      <c r="K32" s="98">
        <v>189929</v>
      </c>
    </row>
    <row r="33" spans="1:11">
      <c r="A33" s="95" t="s">
        <v>108</v>
      </c>
      <c r="B33" s="96">
        <v>425058</v>
      </c>
      <c r="C33" s="92">
        <v>105508027</v>
      </c>
      <c r="D33" s="92">
        <v>4655087</v>
      </c>
      <c r="E33" s="92">
        <f t="shared" si="0"/>
        <v>110163114</v>
      </c>
      <c r="F33" s="92">
        <v>118915057</v>
      </c>
      <c r="G33" s="92">
        <v>5284480</v>
      </c>
      <c r="H33" s="92">
        <f t="shared" si="1"/>
        <v>124199537</v>
      </c>
      <c r="I33" s="97">
        <v>452009281</v>
      </c>
      <c r="J33" s="97">
        <v>472764551</v>
      </c>
      <c r="K33" s="98">
        <v>104973112</v>
      </c>
    </row>
    <row r="34" spans="1:11">
      <c r="A34" s="95" t="s">
        <v>109</v>
      </c>
      <c r="B34" s="96">
        <v>3810</v>
      </c>
      <c r="C34" s="92">
        <v>341123</v>
      </c>
      <c r="D34" s="92">
        <v>39420</v>
      </c>
      <c r="E34" s="92">
        <f t="shared" si="0"/>
        <v>380543</v>
      </c>
      <c r="F34" s="92">
        <v>292815</v>
      </c>
      <c r="G34" s="92">
        <v>28696</v>
      </c>
      <c r="H34" s="92">
        <f t="shared" si="1"/>
        <v>321511</v>
      </c>
      <c r="I34" s="97">
        <v>960793</v>
      </c>
      <c r="J34" s="97">
        <v>856812</v>
      </c>
      <c r="K34" s="98">
        <v>1780102</v>
      </c>
    </row>
    <row r="35" spans="1:11">
      <c r="A35" s="95" t="s">
        <v>110</v>
      </c>
      <c r="B35" s="96">
        <v>13190</v>
      </c>
      <c r="C35" s="92">
        <v>1375652</v>
      </c>
      <c r="D35" s="92">
        <v>52493</v>
      </c>
      <c r="E35" s="92">
        <f t="shared" si="0"/>
        <v>1428145</v>
      </c>
      <c r="F35" s="92">
        <v>1646323</v>
      </c>
      <c r="G35" s="92">
        <v>68410</v>
      </c>
      <c r="H35" s="92">
        <f t="shared" si="1"/>
        <v>1714733</v>
      </c>
      <c r="I35" s="97">
        <v>1381082</v>
      </c>
      <c r="J35" s="97">
        <v>1431512</v>
      </c>
      <c r="K35" s="98">
        <v>1749914</v>
      </c>
    </row>
    <row r="36" spans="1:11">
      <c r="A36" s="95" t="s">
        <v>111</v>
      </c>
      <c r="B36" s="96">
        <v>13618</v>
      </c>
      <c r="C36" s="92">
        <v>516887</v>
      </c>
      <c r="D36" s="92">
        <v>30779</v>
      </c>
      <c r="E36" s="92">
        <f t="shared" si="0"/>
        <v>547666</v>
      </c>
      <c r="F36" s="92">
        <v>653547</v>
      </c>
      <c r="G36" s="92">
        <v>31923</v>
      </c>
      <c r="H36" s="92">
        <f t="shared" si="1"/>
        <v>685470</v>
      </c>
      <c r="I36" s="97">
        <v>2282257</v>
      </c>
      <c r="J36" s="97">
        <v>2176365</v>
      </c>
      <c r="K36" s="98">
        <v>2530278</v>
      </c>
    </row>
    <row r="37" spans="1:11">
      <c r="A37" s="95" t="s">
        <v>112</v>
      </c>
      <c r="B37" s="96">
        <v>1917</v>
      </c>
      <c r="C37" s="92">
        <v>260826</v>
      </c>
      <c r="D37" s="92">
        <v>29283</v>
      </c>
      <c r="E37" s="92">
        <f t="shared" si="0"/>
        <v>290109</v>
      </c>
      <c r="F37" s="92">
        <v>289090</v>
      </c>
      <c r="G37" s="92">
        <v>25825</v>
      </c>
      <c r="H37" s="92">
        <f t="shared" si="1"/>
        <v>314915</v>
      </c>
      <c r="I37" s="97">
        <v>464878</v>
      </c>
      <c r="J37" s="97">
        <v>324896</v>
      </c>
      <c r="K37" s="98">
        <v>329620</v>
      </c>
    </row>
    <row r="38" spans="1:11">
      <c r="A38" s="95" t="s">
        <v>113</v>
      </c>
      <c r="B38" s="96">
        <v>704767</v>
      </c>
      <c r="C38" s="92">
        <v>190487461</v>
      </c>
      <c r="D38" s="92">
        <v>9633591</v>
      </c>
      <c r="E38" s="92">
        <f t="shared" si="0"/>
        <v>200121052</v>
      </c>
      <c r="F38" s="92">
        <v>225798434</v>
      </c>
      <c r="G38" s="92">
        <v>14480840</v>
      </c>
      <c r="H38" s="92">
        <f t="shared" si="1"/>
        <v>240279274</v>
      </c>
      <c r="I38" s="97">
        <v>498243101</v>
      </c>
      <c r="J38" s="97">
        <v>540213802</v>
      </c>
      <c r="K38" s="98">
        <v>244147843</v>
      </c>
    </row>
    <row r="39" spans="1:11">
      <c r="A39" s="95" t="s">
        <v>114</v>
      </c>
      <c r="B39" s="96">
        <v>132484</v>
      </c>
      <c r="C39" s="92">
        <v>25085410</v>
      </c>
      <c r="D39" s="92">
        <v>64637</v>
      </c>
      <c r="E39" s="92">
        <f t="shared" si="0"/>
        <v>25150047</v>
      </c>
      <c r="F39" s="92">
        <v>27822198</v>
      </c>
      <c r="G39" s="92">
        <v>31148</v>
      </c>
      <c r="H39" s="92">
        <f t="shared" si="1"/>
        <v>27853346</v>
      </c>
      <c r="I39" s="97">
        <v>73514106</v>
      </c>
      <c r="J39" s="97">
        <v>87280422</v>
      </c>
      <c r="K39" s="98">
        <v>40954504</v>
      </c>
    </row>
    <row r="40" spans="1:11">
      <c r="A40" s="95" t="s">
        <v>115</v>
      </c>
      <c r="B40" s="96">
        <v>7411</v>
      </c>
      <c r="C40" s="92">
        <v>926514</v>
      </c>
      <c r="D40" s="92">
        <v>27080</v>
      </c>
      <c r="E40" s="92">
        <f t="shared" si="0"/>
        <v>953594</v>
      </c>
      <c r="F40" s="92">
        <v>982732</v>
      </c>
      <c r="G40" s="92">
        <v>246805</v>
      </c>
      <c r="H40" s="92">
        <f t="shared" si="1"/>
        <v>1229537</v>
      </c>
      <c r="I40" s="97">
        <v>539145</v>
      </c>
      <c r="J40" s="97">
        <v>603782</v>
      </c>
      <c r="K40" s="100">
        <v>68580</v>
      </c>
    </row>
    <row r="41" spans="1:11">
      <c r="A41" s="95" t="s">
        <v>116</v>
      </c>
      <c r="B41" s="96">
        <v>51405</v>
      </c>
      <c r="C41" s="92">
        <v>6009972</v>
      </c>
      <c r="D41" s="92">
        <v>193004</v>
      </c>
      <c r="E41" s="92">
        <f t="shared" si="0"/>
        <v>6202976</v>
      </c>
      <c r="F41" s="92">
        <v>6807377</v>
      </c>
      <c r="G41" s="92">
        <v>253921</v>
      </c>
      <c r="H41" s="92">
        <f t="shared" si="1"/>
        <v>7061298</v>
      </c>
      <c r="I41" s="97">
        <v>19186387</v>
      </c>
      <c r="J41" s="97">
        <v>19959325</v>
      </c>
      <c r="K41" s="98">
        <v>8673407</v>
      </c>
    </row>
    <row r="42" spans="1:11">
      <c r="A42" s="95" t="s">
        <v>117</v>
      </c>
      <c r="B42" s="96">
        <v>926</v>
      </c>
      <c r="C42" s="92">
        <v>146989</v>
      </c>
      <c r="D42" s="92">
        <v>9471</v>
      </c>
      <c r="E42" s="92">
        <f t="shared" si="0"/>
        <v>156460</v>
      </c>
      <c r="F42" s="92">
        <v>80379</v>
      </c>
      <c r="G42" s="92">
        <v>9557</v>
      </c>
      <c r="H42" s="92">
        <f t="shared" si="1"/>
        <v>89936</v>
      </c>
      <c r="I42" s="99">
        <v>0</v>
      </c>
      <c r="J42" s="99">
        <v>0</v>
      </c>
      <c r="K42" s="100">
        <v>12379</v>
      </c>
    </row>
    <row r="43" spans="1:11">
      <c r="A43" s="95" t="s">
        <v>118</v>
      </c>
      <c r="B43" s="96">
        <v>23673</v>
      </c>
      <c r="C43" s="92">
        <v>3858110</v>
      </c>
      <c r="D43" s="92">
        <v>896219</v>
      </c>
      <c r="E43" s="92">
        <f t="shared" si="0"/>
        <v>4754329</v>
      </c>
      <c r="F43" s="92">
        <v>4310602</v>
      </c>
      <c r="G43" s="92">
        <v>277200</v>
      </c>
      <c r="H43" s="92">
        <f t="shared" si="1"/>
        <v>4587802</v>
      </c>
      <c r="I43" s="97">
        <v>9658178</v>
      </c>
      <c r="J43" s="97">
        <v>8109031</v>
      </c>
      <c r="K43" s="98">
        <v>3448509</v>
      </c>
    </row>
    <row r="44" spans="1:11">
      <c r="A44" s="95" t="s">
        <v>119</v>
      </c>
      <c r="B44" s="96">
        <v>297562</v>
      </c>
      <c r="C44" s="92">
        <v>66182960</v>
      </c>
      <c r="D44" s="92">
        <v>3563551</v>
      </c>
      <c r="E44" s="92">
        <f t="shared" si="0"/>
        <v>69746511</v>
      </c>
      <c r="F44" s="92">
        <v>76603708</v>
      </c>
      <c r="G44" s="92">
        <v>3688023</v>
      </c>
      <c r="H44" s="92">
        <f t="shared" si="1"/>
        <v>80291731</v>
      </c>
      <c r="I44" s="97">
        <v>394553746</v>
      </c>
      <c r="J44" s="97">
        <v>421600167</v>
      </c>
      <c r="K44" s="98">
        <v>155529205</v>
      </c>
    </row>
    <row r="45" spans="1:11">
      <c r="A45" s="95" t="s">
        <v>120</v>
      </c>
      <c r="B45" s="96">
        <v>28230</v>
      </c>
      <c r="C45" s="92">
        <v>1841305</v>
      </c>
      <c r="D45" s="92">
        <v>76135</v>
      </c>
      <c r="E45" s="92">
        <f t="shared" si="0"/>
        <v>1917440</v>
      </c>
      <c r="F45" s="92">
        <v>2131483</v>
      </c>
      <c r="G45" s="92">
        <v>164720</v>
      </c>
      <c r="H45" s="92">
        <f t="shared" si="1"/>
        <v>2296203</v>
      </c>
      <c r="I45" s="97">
        <v>15935448</v>
      </c>
      <c r="J45" s="97">
        <v>13021410</v>
      </c>
      <c r="K45" s="98">
        <v>5739843</v>
      </c>
    </row>
    <row r="46" spans="1:11">
      <c r="A46" s="101" t="s">
        <v>121</v>
      </c>
      <c r="B46" s="102">
        <v>60055</v>
      </c>
      <c r="C46" s="103">
        <v>13062300</v>
      </c>
      <c r="D46" s="103">
        <v>102934</v>
      </c>
      <c r="E46" s="92">
        <f t="shared" si="0"/>
        <v>13165234</v>
      </c>
      <c r="F46" s="103">
        <v>14468810</v>
      </c>
      <c r="G46" s="103">
        <v>8052</v>
      </c>
      <c r="H46" s="92">
        <f t="shared" si="1"/>
        <v>14476862</v>
      </c>
      <c r="I46" s="104">
        <v>35548765</v>
      </c>
      <c r="J46" s="104">
        <v>35601645</v>
      </c>
      <c r="K46" s="105">
        <v>14416099</v>
      </c>
    </row>
    <row r="47" spans="1:11">
      <c r="A47" s="95" t="s">
        <v>122</v>
      </c>
      <c r="B47" s="96">
        <v>349688</v>
      </c>
      <c r="C47" s="92">
        <v>52011077</v>
      </c>
      <c r="D47" s="92">
        <v>1481249</v>
      </c>
      <c r="E47" s="92">
        <f t="shared" si="0"/>
        <v>53492326</v>
      </c>
      <c r="F47" s="92">
        <v>62102187</v>
      </c>
      <c r="G47" s="92">
        <v>997289</v>
      </c>
      <c r="H47" s="92">
        <f t="shared" si="1"/>
        <v>63099476</v>
      </c>
      <c r="I47" s="97">
        <v>290615889</v>
      </c>
      <c r="J47" s="97">
        <v>283283911</v>
      </c>
      <c r="K47" s="98">
        <v>128199250</v>
      </c>
    </row>
    <row r="48" spans="1:11">
      <c r="A48" s="95" t="s">
        <v>123</v>
      </c>
      <c r="B48" s="96">
        <v>5361</v>
      </c>
      <c r="C48" s="92">
        <v>733109</v>
      </c>
      <c r="D48" s="92">
        <v>71359</v>
      </c>
      <c r="E48" s="92">
        <f t="shared" si="0"/>
        <v>804468</v>
      </c>
      <c r="F48" s="92">
        <v>930440</v>
      </c>
      <c r="G48" s="92">
        <v>58948</v>
      </c>
      <c r="H48" s="92">
        <f t="shared" si="1"/>
        <v>989388</v>
      </c>
      <c r="I48" s="97">
        <v>505447</v>
      </c>
      <c r="J48" s="97">
        <v>463577</v>
      </c>
      <c r="K48" s="98">
        <v>1876502</v>
      </c>
    </row>
    <row r="49" spans="1:11" ht="15.75" thickBot="1">
      <c r="A49" s="106" t="s">
        <v>124</v>
      </c>
      <c r="B49" s="107">
        <v>22229</v>
      </c>
      <c r="C49" s="108">
        <v>2644883</v>
      </c>
      <c r="D49" s="108">
        <v>111125</v>
      </c>
      <c r="E49" s="109">
        <f t="shared" si="0"/>
        <v>2756008</v>
      </c>
      <c r="F49" s="108">
        <v>2735622</v>
      </c>
      <c r="G49" s="108">
        <v>249282</v>
      </c>
      <c r="H49" s="109">
        <f t="shared" si="1"/>
        <v>2984904</v>
      </c>
      <c r="I49" s="110">
        <v>6534589</v>
      </c>
      <c r="J49" s="110">
        <v>7097181</v>
      </c>
      <c r="K49" s="111">
        <v>5351379</v>
      </c>
    </row>
    <row r="50" spans="1:11" ht="15.75" thickBot="1">
      <c r="A50" s="112" t="s">
        <v>62</v>
      </c>
      <c r="B50" s="113">
        <f>SUM(B7:B49)</f>
        <v>3527735</v>
      </c>
      <c r="C50" s="114">
        <f t="shared" ref="C50:K50" si="2">SUM(C7:C49)</f>
        <v>685114370</v>
      </c>
      <c r="D50" s="114">
        <f t="shared" si="2"/>
        <v>32857615</v>
      </c>
      <c r="E50" s="115">
        <f t="shared" si="2"/>
        <v>717971985</v>
      </c>
      <c r="F50" s="114">
        <f t="shared" si="2"/>
        <v>781643075</v>
      </c>
      <c r="G50" s="114">
        <f t="shared" si="2"/>
        <v>35571043</v>
      </c>
      <c r="H50" s="115">
        <f t="shared" si="2"/>
        <v>817214118</v>
      </c>
      <c r="I50" s="116">
        <f t="shared" si="2"/>
        <v>2916292635</v>
      </c>
      <c r="J50" s="116">
        <f t="shared" si="2"/>
        <v>3095811404</v>
      </c>
      <c r="K50" s="116">
        <f t="shared" si="2"/>
        <v>1078276287.6500001</v>
      </c>
    </row>
  </sheetData>
  <mergeCells count="10">
    <mergeCell ref="I4:J5"/>
    <mergeCell ref="K4:K5"/>
    <mergeCell ref="A1:K1"/>
    <mergeCell ref="A2:K2"/>
    <mergeCell ref="A3:K3"/>
    <mergeCell ref="A4:A6"/>
    <mergeCell ref="C4:H4"/>
    <mergeCell ref="B5:B6"/>
    <mergeCell ref="C5:E5"/>
    <mergeCell ref="F5:H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indexed="52"/>
  </sheetPr>
  <dimension ref="A1:AI54"/>
  <sheetViews>
    <sheetView workbookViewId="0">
      <selection activeCell="Q18" sqref="Q18"/>
    </sheetView>
  </sheetViews>
  <sheetFormatPr baseColWidth="10" defaultColWidth="11.42578125" defaultRowHeight="12.75"/>
  <cols>
    <col min="1" max="1" width="19.42578125" style="9" customWidth="1"/>
    <col min="2" max="2" width="19.5703125" style="9" customWidth="1"/>
    <col min="3" max="14" width="19.5703125" style="9" hidden="1" customWidth="1"/>
    <col min="15" max="15" width="13.28515625" style="9" hidden="1" customWidth="1"/>
    <col min="16" max="16" width="3.140625" style="9" customWidth="1"/>
    <col min="17" max="17" width="16.5703125" style="9" customWidth="1"/>
    <col min="18" max="18" width="12.85546875" style="9" customWidth="1"/>
    <col min="19" max="20" width="14.5703125" style="9" customWidth="1"/>
    <col min="21" max="21" width="16.5703125" style="9" customWidth="1"/>
    <col min="22" max="26" width="14.5703125" style="9" customWidth="1"/>
    <col min="27" max="27" width="17.5703125" style="9" customWidth="1"/>
    <col min="28" max="33" width="14.5703125" style="9" customWidth="1"/>
    <col min="34" max="34" width="17" style="9" customWidth="1"/>
    <col min="35" max="35" width="3" style="3" customWidth="1"/>
    <col min="36" max="37" width="13.28515625" style="9" bestFit="1" customWidth="1"/>
    <col min="38" max="38" width="11.85546875" style="9" bestFit="1" customWidth="1"/>
    <col min="39" max="39" width="13.28515625" style="9" bestFit="1" customWidth="1"/>
    <col min="40" max="16384" width="11.42578125" style="9"/>
  </cols>
  <sheetData>
    <row r="1" spans="1:22">
      <c r="B1" s="32" t="s">
        <v>70</v>
      </c>
      <c r="Q1" s="31" t="s">
        <v>69</v>
      </c>
      <c r="U1" s="31" t="s">
        <v>68</v>
      </c>
    </row>
    <row r="2" spans="1:22" ht="24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2"/>
      <c r="Q2" s="21">
        <v>0</v>
      </c>
      <c r="U2" s="21">
        <v>0</v>
      </c>
    </row>
    <row r="3" spans="1:22" ht="24.75" customHeight="1" thickBot="1">
      <c r="A3" s="20"/>
      <c r="B3" s="20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Q3" s="22">
        <f>ROUND(Q2*37%,0)</f>
        <v>0</v>
      </c>
      <c r="U3" s="22">
        <f>ROUND(U2*37%,0)</f>
        <v>0</v>
      </c>
    </row>
    <row r="4" spans="1:22" s="4" customForma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 t="s">
        <v>45</v>
      </c>
      <c r="P4" s="3"/>
      <c r="Q4" s="2" t="s">
        <v>45</v>
      </c>
      <c r="R4" s="3"/>
      <c r="U4" s="2" t="s">
        <v>45</v>
      </c>
    </row>
    <row r="5" spans="1:22" s="4" customFormat="1">
      <c r="A5" s="5" t="s">
        <v>0</v>
      </c>
      <c r="B5" s="5" t="s">
        <v>60</v>
      </c>
      <c r="C5" s="5" t="s">
        <v>48</v>
      </c>
      <c r="D5" s="5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6" t="s">
        <v>47</v>
      </c>
      <c r="P5" s="7"/>
      <c r="Q5" s="6" t="s">
        <v>47</v>
      </c>
      <c r="R5" s="7"/>
      <c r="U5" s="6" t="s">
        <v>47</v>
      </c>
    </row>
    <row r="6" spans="1:22" s="4" customFormat="1" ht="11.25" customHeight="1" thickBo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9" t="s">
        <v>61</v>
      </c>
      <c r="P6" s="3"/>
      <c r="Q6" s="19" t="s">
        <v>67</v>
      </c>
      <c r="R6" s="3"/>
      <c r="U6" s="19" t="s">
        <v>67</v>
      </c>
    </row>
    <row r="7" spans="1:22" s="9" customFormat="1" ht="12">
      <c r="A7" s="10" t="s">
        <v>2</v>
      </c>
      <c r="B7" s="24"/>
      <c r="C7" s="28">
        <v>54722</v>
      </c>
      <c r="D7" s="28">
        <v>35534</v>
      </c>
      <c r="E7" s="28">
        <v>48699</v>
      </c>
      <c r="F7" s="28">
        <v>37620</v>
      </c>
      <c r="G7" s="28">
        <v>11871</v>
      </c>
      <c r="H7" s="28">
        <v>5797</v>
      </c>
      <c r="I7" s="28">
        <v>25602</v>
      </c>
      <c r="J7" s="28">
        <v>14890</v>
      </c>
      <c r="K7" s="28">
        <v>22315</v>
      </c>
      <c r="L7" s="28">
        <v>20870</v>
      </c>
      <c r="M7" s="28">
        <f>ROUND($M$3*B7%,0)</f>
        <v>0</v>
      </c>
      <c r="N7" s="28">
        <f>ROUND($N$3*B7%,0)</f>
        <v>0</v>
      </c>
      <c r="O7" s="11">
        <f>SUM(C7:N7)</f>
        <v>277920</v>
      </c>
      <c r="P7" s="12"/>
      <c r="Q7" s="11">
        <f>ROUND($Q$3*B7/100,0)</f>
        <v>0</v>
      </c>
      <c r="R7" s="12"/>
      <c r="S7" s="10"/>
      <c r="T7" s="11"/>
      <c r="U7" s="11">
        <f>ROUND(B7*$U$3/100,0)</f>
        <v>0</v>
      </c>
      <c r="V7" s="12"/>
    </row>
    <row r="8" spans="1:22" s="9" customFormat="1" ht="12">
      <c r="A8" s="15" t="s">
        <v>3</v>
      </c>
      <c r="B8" s="25"/>
      <c r="C8" s="28">
        <v>218526</v>
      </c>
      <c r="D8" s="28">
        <v>138736</v>
      </c>
      <c r="E8" s="28">
        <v>111494</v>
      </c>
      <c r="F8" s="28">
        <v>159108</v>
      </c>
      <c r="G8" s="28">
        <v>37905</v>
      </c>
      <c r="H8" s="28">
        <v>256005</v>
      </c>
      <c r="I8" s="28">
        <v>88212</v>
      </c>
      <c r="J8" s="28">
        <v>42623</v>
      </c>
      <c r="K8" s="28">
        <v>41141</v>
      </c>
      <c r="L8" s="28">
        <v>45649</v>
      </c>
      <c r="M8" s="28">
        <f t="shared" ref="M8:M49" si="0">ROUND($M$3*B8%,0)</f>
        <v>0</v>
      </c>
      <c r="N8" s="28">
        <f t="shared" ref="N8:N49" si="1">ROUND($N$3*B8%,0)</f>
        <v>0</v>
      </c>
      <c r="O8" s="11">
        <f t="shared" ref="O8:O49" si="2">SUM(C8:N8)</f>
        <v>1139399</v>
      </c>
      <c r="P8" s="12"/>
      <c r="Q8" s="11">
        <f t="shared" ref="Q8:Q49" si="3">ROUND($Q$3*B8/100,0)</f>
        <v>0</v>
      </c>
      <c r="R8" s="12"/>
      <c r="S8" s="15"/>
      <c r="T8" s="11"/>
      <c r="U8" s="11">
        <f t="shared" ref="U8:U49" si="4">ROUND(B8*$U$3/100,0)</f>
        <v>0</v>
      </c>
      <c r="V8" s="12"/>
    </row>
    <row r="9" spans="1:22" s="9" customFormat="1" ht="12">
      <c r="A9" s="15" t="s">
        <v>4</v>
      </c>
      <c r="B9" s="25"/>
      <c r="C9" s="28">
        <v>2902751</v>
      </c>
      <c r="D9" s="28">
        <v>2253000</v>
      </c>
      <c r="E9" s="28">
        <v>2757256</v>
      </c>
      <c r="F9" s="28">
        <v>1982728</v>
      </c>
      <c r="G9" s="28">
        <v>767364</v>
      </c>
      <c r="H9" s="28">
        <v>1464105</v>
      </c>
      <c r="I9" s="28">
        <v>1365532</v>
      </c>
      <c r="J9" s="28">
        <v>698048</v>
      </c>
      <c r="K9" s="28">
        <v>490381</v>
      </c>
      <c r="L9" s="28">
        <v>243445</v>
      </c>
      <c r="M9" s="28">
        <f t="shared" si="0"/>
        <v>0</v>
      </c>
      <c r="N9" s="28">
        <f t="shared" si="1"/>
        <v>0</v>
      </c>
      <c r="O9" s="11">
        <f t="shared" si="2"/>
        <v>14924610</v>
      </c>
      <c r="P9" s="12"/>
      <c r="Q9" s="11">
        <f t="shared" si="3"/>
        <v>0</v>
      </c>
      <c r="R9" s="12"/>
      <c r="S9" s="15"/>
      <c r="T9" s="11"/>
      <c r="U9" s="11">
        <f t="shared" si="4"/>
        <v>0</v>
      </c>
      <c r="V9" s="12"/>
    </row>
    <row r="10" spans="1:22" s="9" customFormat="1" ht="12">
      <c r="A10" s="15" t="s">
        <v>5</v>
      </c>
      <c r="B10" s="25"/>
      <c r="C10" s="28">
        <v>36174</v>
      </c>
      <c r="D10" s="28">
        <v>15305</v>
      </c>
      <c r="E10" s="28">
        <v>45307</v>
      </c>
      <c r="F10" s="28">
        <v>6511</v>
      </c>
      <c r="G10" s="28">
        <v>5749</v>
      </c>
      <c r="H10" s="28">
        <v>0</v>
      </c>
      <c r="I10" s="28">
        <v>8349</v>
      </c>
      <c r="J10" s="28">
        <v>13017</v>
      </c>
      <c r="K10" s="28">
        <v>4769</v>
      </c>
      <c r="L10" s="28">
        <v>14217</v>
      </c>
      <c r="M10" s="28">
        <f t="shared" si="0"/>
        <v>0</v>
      </c>
      <c r="N10" s="28">
        <f t="shared" si="1"/>
        <v>0</v>
      </c>
      <c r="O10" s="11">
        <f>SUM(C10:N10)</f>
        <v>149398</v>
      </c>
      <c r="P10" s="12"/>
      <c r="Q10" s="11">
        <f t="shared" si="3"/>
        <v>0</v>
      </c>
      <c r="R10" s="12"/>
      <c r="S10" s="15"/>
      <c r="T10" s="11"/>
      <c r="U10" s="11">
        <f t="shared" si="4"/>
        <v>0</v>
      </c>
      <c r="V10" s="12"/>
    </row>
    <row r="11" spans="1:22" s="9" customFormat="1" ht="12">
      <c r="A11" s="15" t="s">
        <v>6</v>
      </c>
      <c r="B11" s="25"/>
      <c r="C11" s="28">
        <v>8042</v>
      </c>
      <c r="D11" s="28">
        <v>12866</v>
      </c>
      <c r="E11" s="28">
        <v>11028</v>
      </c>
      <c r="F11" s="28">
        <v>6777</v>
      </c>
      <c r="G11" s="28">
        <v>750</v>
      </c>
      <c r="H11" s="28">
        <v>5920</v>
      </c>
      <c r="I11" s="28">
        <v>4435</v>
      </c>
      <c r="J11" s="28">
        <v>5430</v>
      </c>
      <c r="K11" s="28">
        <v>1768</v>
      </c>
      <c r="L11" s="28">
        <v>2025</v>
      </c>
      <c r="M11" s="28">
        <f t="shared" si="0"/>
        <v>0</v>
      </c>
      <c r="N11" s="28">
        <f t="shared" si="1"/>
        <v>0</v>
      </c>
      <c r="O11" s="11">
        <f t="shared" si="2"/>
        <v>59041</v>
      </c>
      <c r="P11" s="12"/>
      <c r="Q11" s="11">
        <f t="shared" si="3"/>
        <v>0</v>
      </c>
      <c r="R11" s="12"/>
      <c r="S11" s="15"/>
      <c r="T11" s="11"/>
      <c r="U11" s="11">
        <f t="shared" si="4"/>
        <v>0</v>
      </c>
      <c r="V11" s="12"/>
    </row>
    <row r="12" spans="1:22" s="9" customFormat="1" ht="12">
      <c r="A12" s="15" t="s">
        <v>7</v>
      </c>
      <c r="B12" s="25"/>
      <c r="C12" s="28">
        <v>37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299</v>
      </c>
      <c r="K12" s="28">
        <v>0</v>
      </c>
      <c r="L12" s="28">
        <v>0</v>
      </c>
      <c r="M12" s="28">
        <f t="shared" si="0"/>
        <v>0</v>
      </c>
      <c r="N12" s="28">
        <f t="shared" si="1"/>
        <v>0</v>
      </c>
      <c r="O12" s="11">
        <f t="shared" si="2"/>
        <v>336</v>
      </c>
      <c r="P12" s="12"/>
      <c r="Q12" s="11">
        <f t="shared" si="3"/>
        <v>0</v>
      </c>
      <c r="R12" s="12"/>
      <c r="S12" s="15"/>
      <c r="T12" s="11"/>
      <c r="U12" s="11">
        <f t="shared" si="4"/>
        <v>0</v>
      </c>
      <c r="V12" s="12"/>
    </row>
    <row r="13" spans="1:22" s="9" customFormat="1" ht="12">
      <c r="A13" s="15" t="s">
        <v>8</v>
      </c>
      <c r="B13" s="25"/>
      <c r="C13" s="28">
        <v>338900</v>
      </c>
      <c r="D13" s="28">
        <v>319722</v>
      </c>
      <c r="E13" s="28">
        <v>312372</v>
      </c>
      <c r="F13" s="28">
        <v>163347</v>
      </c>
      <c r="G13" s="28">
        <v>110240</v>
      </c>
      <c r="H13" s="28">
        <v>199266</v>
      </c>
      <c r="I13" s="28">
        <v>89478</v>
      </c>
      <c r="J13" s="28">
        <v>133302</v>
      </c>
      <c r="K13" s="28">
        <v>109517</v>
      </c>
      <c r="L13" s="28">
        <v>68450</v>
      </c>
      <c r="M13" s="28">
        <f t="shared" si="0"/>
        <v>0</v>
      </c>
      <c r="N13" s="28">
        <f t="shared" si="1"/>
        <v>0</v>
      </c>
      <c r="O13" s="11">
        <f t="shared" si="2"/>
        <v>1844594</v>
      </c>
      <c r="P13" s="12"/>
      <c r="Q13" s="11">
        <f t="shared" si="3"/>
        <v>0</v>
      </c>
      <c r="R13" s="12"/>
      <c r="S13" s="15"/>
      <c r="T13" s="11"/>
      <c r="U13" s="11">
        <f t="shared" si="4"/>
        <v>0</v>
      </c>
      <c r="V13" s="12"/>
    </row>
    <row r="14" spans="1:22" s="9" customFormat="1" ht="12">
      <c r="A14" s="15" t="s">
        <v>9</v>
      </c>
      <c r="B14" s="25"/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f t="shared" si="0"/>
        <v>0</v>
      </c>
      <c r="N14" s="28">
        <f t="shared" si="1"/>
        <v>0</v>
      </c>
      <c r="O14" s="11">
        <f t="shared" si="2"/>
        <v>0</v>
      </c>
      <c r="P14" s="12"/>
      <c r="Q14" s="11">
        <f t="shared" si="3"/>
        <v>0</v>
      </c>
      <c r="R14" s="12"/>
      <c r="S14" s="15"/>
      <c r="T14" s="11"/>
      <c r="U14" s="11">
        <f t="shared" si="4"/>
        <v>0</v>
      </c>
      <c r="V14" s="12"/>
    </row>
    <row r="15" spans="1:22" s="9" customFormat="1" ht="12">
      <c r="A15" s="15" t="s">
        <v>10</v>
      </c>
      <c r="B15" s="25"/>
      <c r="C15" s="28">
        <v>8043885</v>
      </c>
      <c r="D15" s="28">
        <v>5512760</v>
      </c>
      <c r="E15" s="28">
        <v>7389325</v>
      </c>
      <c r="F15" s="28">
        <v>3760217</v>
      </c>
      <c r="G15" s="28">
        <v>2465008</v>
      </c>
      <c r="H15" s="28">
        <v>3876978</v>
      </c>
      <c r="I15" s="28">
        <v>2765144</v>
      </c>
      <c r="J15" s="28">
        <v>1605211</v>
      </c>
      <c r="K15" s="28">
        <v>907372</v>
      </c>
      <c r="L15" s="28">
        <v>518945</v>
      </c>
      <c r="M15" s="28">
        <f t="shared" si="0"/>
        <v>0</v>
      </c>
      <c r="N15" s="28">
        <f t="shared" si="1"/>
        <v>0</v>
      </c>
      <c r="O15" s="11">
        <f t="shared" si="2"/>
        <v>36844845</v>
      </c>
      <c r="P15" s="12"/>
      <c r="Q15" s="11">
        <f t="shared" si="3"/>
        <v>0</v>
      </c>
      <c r="R15" s="12"/>
      <c r="S15" s="15"/>
      <c r="T15" s="11"/>
      <c r="U15" s="11">
        <f t="shared" si="4"/>
        <v>0</v>
      </c>
      <c r="V15" s="12"/>
    </row>
    <row r="16" spans="1:22" s="9" customFormat="1" ht="12">
      <c r="A16" s="15" t="s">
        <v>11</v>
      </c>
      <c r="B16" s="25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f t="shared" si="0"/>
        <v>0</v>
      </c>
      <c r="N16" s="28">
        <f t="shared" si="1"/>
        <v>0</v>
      </c>
      <c r="O16" s="11">
        <f t="shared" si="2"/>
        <v>0</v>
      </c>
      <c r="P16" s="12"/>
      <c r="Q16" s="11">
        <f t="shared" si="3"/>
        <v>0</v>
      </c>
      <c r="R16" s="12"/>
      <c r="S16" s="15"/>
      <c r="T16" s="11"/>
      <c r="U16" s="11">
        <f t="shared" si="4"/>
        <v>0</v>
      </c>
      <c r="V16" s="12"/>
    </row>
    <row r="17" spans="1:22" s="9" customFormat="1" ht="12">
      <c r="A17" s="15" t="s">
        <v>12</v>
      </c>
      <c r="B17" s="25"/>
      <c r="C17" s="28">
        <v>113246</v>
      </c>
      <c r="D17" s="28">
        <v>113825</v>
      </c>
      <c r="E17" s="28">
        <v>58005</v>
      </c>
      <c r="F17" s="28">
        <v>43598</v>
      </c>
      <c r="G17" s="28">
        <v>43831</v>
      </c>
      <c r="H17" s="28">
        <v>142511</v>
      </c>
      <c r="I17" s="28">
        <v>23278</v>
      </c>
      <c r="J17" s="28">
        <v>27531</v>
      </c>
      <c r="K17" s="28">
        <v>12343</v>
      </c>
      <c r="L17" s="28">
        <v>5809</v>
      </c>
      <c r="M17" s="28">
        <f t="shared" si="0"/>
        <v>0</v>
      </c>
      <c r="N17" s="28">
        <f t="shared" si="1"/>
        <v>0</v>
      </c>
      <c r="O17" s="11">
        <f t="shared" si="2"/>
        <v>583977</v>
      </c>
      <c r="P17" s="12"/>
      <c r="Q17" s="11">
        <f t="shared" si="3"/>
        <v>0</v>
      </c>
      <c r="R17" s="12"/>
      <c r="S17" s="15"/>
      <c r="T17" s="11"/>
      <c r="U17" s="11">
        <f t="shared" si="4"/>
        <v>0</v>
      </c>
      <c r="V17" s="12"/>
    </row>
    <row r="18" spans="1:22" s="9" customFormat="1" ht="12">
      <c r="A18" s="15" t="s">
        <v>13</v>
      </c>
      <c r="B18" s="25"/>
      <c r="C18" s="28">
        <v>307965</v>
      </c>
      <c r="D18" s="28">
        <v>400179</v>
      </c>
      <c r="E18" s="28">
        <v>297661</v>
      </c>
      <c r="F18" s="28">
        <v>252376</v>
      </c>
      <c r="G18" s="28">
        <v>80794</v>
      </c>
      <c r="H18" s="28">
        <v>162585</v>
      </c>
      <c r="I18" s="28">
        <v>101406</v>
      </c>
      <c r="J18" s="28">
        <v>134472</v>
      </c>
      <c r="K18" s="28">
        <v>64852</v>
      </c>
      <c r="L18" s="28">
        <v>30962</v>
      </c>
      <c r="M18" s="28">
        <f t="shared" si="0"/>
        <v>0</v>
      </c>
      <c r="N18" s="28">
        <f t="shared" si="1"/>
        <v>0</v>
      </c>
      <c r="O18" s="11">
        <f t="shared" si="2"/>
        <v>1833252</v>
      </c>
      <c r="P18" s="12"/>
      <c r="Q18" s="11">
        <f t="shared" si="3"/>
        <v>0</v>
      </c>
      <c r="R18" s="12"/>
      <c r="S18" s="15"/>
      <c r="T18" s="11"/>
      <c r="U18" s="11">
        <f t="shared" si="4"/>
        <v>0</v>
      </c>
      <c r="V18" s="12"/>
    </row>
    <row r="19" spans="1:22" s="9" customFormat="1" ht="12">
      <c r="A19" s="15" t="s">
        <v>14</v>
      </c>
      <c r="B19" s="25"/>
      <c r="C19" s="28">
        <v>141823</v>
      </c>
      <c r="D19" s="28">
        <v>109040</v>
      </c>
      <c r="E19" s="28">
        <v>74797</v>
      </c>
      <c r="F19" s="28">
        <v>62093</v>
      </c>
      <c r="G19" s="28">
        <v>46390</v>
      </c>
      <c r="H19" s="28">
        <v>107595</v>
      </c>
      <c r="I19" s="28">
        <v>20175</v>
      </c>
      <c r="J19" s="28">
        <v>62023</v>
      </c>
      <c r="K19" s="28">
        <v>28876</v>
      </c>
      <c r="L19" s="28">
        <v>41759</v>
      </c>
      <c r="M19" s="28">
        <f t="shared" si="0"/>
        <v>0</v>
      </c>
      <c r="N19" s="28">
        <f t="shared" si="1"/>
        <v>0</v>
      </c>
      <c r="O19" s="11">
        <f t="shared" si="2"/>
        <v>694571</v>
      </c>
      <c r="P19" s="12"/>
      <c r="Q19" s="11">
        <f t="shared" si="3"/>
        <v>0</v>
      </c>
      <c r="R19" s="12"/>
      <c r="S19" s="15"/>
      <c r="T19" s="11"/>
      <c r="U19" s="11">
        <f t="shared" si="4"/>
        <v>0</v>
      </c>
      <c r="V19" s="12"/>
    </row>
    <row r="20" spans="1:22" s="9" customFormat="1" ht="12">
      <c r="A20" s="15" t="s">
        <v>15</v>
      </c>
      <c r="B20" s="25"/>
      <c r="C20" s="28">
        <v>74409</v>
      </c>
      <c r="D20" s="28">
        <v>62322</v>
      </c>
      <c r="E20" s="28">
        <v>65517</v>
      </c>
      <c r="F20" s="28">
        <v>17402</v>
      </c>
      <c r="G20" s="28">
        <v>14390</v>
      </c>
      <c r="H20" s="28">
        <v>24930</v>
      </c>
      <c r="I20" s="28">
        <v>14971</v>
      </c>
      <c r="J20" s="28">
        <v>12409</v>
      </c>
      <c r="K20" s="28">
        <v>15288</v>
      </c>
      <c r="L20" s="28">
        <v>56439</v>
      </c>
      <c r="M20" s="28">
        <f t="shared" si="0"/>
        <v>0</v>
      </c>
      <c r="N20" s="28">
        <f t="shared" si="1"/>
        <v>0</v>
      </c>
      <c r="O20" s="11">
        <f t="shared" si="2"/>
        <v>358077</v>
      </c>
      <c r="P20" s="12"/>
      <c r="Q20" s="11">
        <f t="shared" si="3"/>
        <v>0</v>
      </c>
      <c r="R20" s="12"/>
      <c r="S20" s="15"/>
      <c r="T20" s="11"/>
      <c r="U20" s="11">
        <f t="shared" si="4"/>
        <v>0</v>
      </c>
      <c r="V20" s="12"/>
    </row>
    <row r="21" spans="1:22" s="9" customFormat="1" ht="12">
      <c r="A21" s="15" t="s">
        <v>16</v>
      </c>
      <c r="B21" s="25"/>
      <c r="C21" s="28">
        <v>692220</v>
      </c>
      <c r="D21" s="28">
        <v>453153</v>
      </c>
      <c r="E21" s="28">
        <v>390063</v>
      </c>
      <c r="F21" s="28">
        <v>188202</v>
      </c>
      <c r="G21" s="28">
        <v>103082</v>
      </c>
      <c r="H21" s="28">
        <v>74447</v>
      </c>
      <c r="I21" s="28">
        <v>134642</v>
      </c>
      <c r="J21" s="28">
        <v>79962</v>
      </c>
      <c r="K21" s="28">
        <v>51433</v>
      </c>
      <c r="L21" s="28">
        <v>78494</v>
      </c>
      <c r="M21" s="28">
        <f t="shared" si="0"/>
        <v>0</v>
      </c>
      <c r="N21" s="28">
        <f t="shared" si="1"/>
        <v>0</v>
      </c>
      <c r="O21" s="11">
        <f t="shared" si="2"/>
        <v>2245698</v>
      </c>
      <c r="P21" s="12"/>
      <c r="Q21" s="11">
        <f t="shared" si="3"/>
        <v>0</v>
      </c>
      <c r="R21" s="12"/>
      <c r="S21" s="15"/>
      <c r="T21" s="11"/>
      <c r="U21" s="11">
        <f t="shared" si="4"/>
        <v>0</v>
      </c>
      <c r="V21" s="12"/>
    </row>
    <row r="22" spans="1:22" s="9" customFormat="1" ht="12">
      <c r="A22" s="15" t="s">
        <v>17</v>
      </c>
      <c r="B22" s="25"/>
      <c r="C22" s="28">
        <v>84205</v>
      </c>
      <c r="D22" s="28">
        <v>48828</v>
      </c>
      <c r="E22" s="28">
        <v>25806</v>
      </c>
      <c r="F22" s="28">
        <v>20046</v>
      </c>
      <c r="G22" s="28">
        <v>21211</v>
      </c>
      <c r="H22" s="28">
        <v>37035</v>
      </c>
      <c r="I22" s="28">
        <v>12351</v>
      </c>
      <c r="J22" s="28">
        <v>42458</v>
      </c>
      <c r="K22" s="28">
        <v>4388</v>
      </c>
      <c r="L22" s="28">
        <v>22857</v>
      </c>
      <c r="M22" s="28">
        <f t="shared" si="0"/>
        <v>0</v>
      </c>
      <c r="N22" s="28">
        <f t="shared" si="1"/>
        <v>0</v>
      </c>
      <c r="O22" s="11">
        <f t="shared" si="2"/>
        <v>319185</v>
      </c>
      <c r="P22" s="12"/>
      <c r="Q22" s="11">
        <f t="shared" si="3"/>
        <v>0</v>
      </c>
      <c r="R22" s="12"/>
      <c r="S22" s="15"/>
      <c r="T22" s="11"/>
      <c r="U22" s="11">
        <f t="shared" si="4"/>
        <v>0</v>
      </c>
      <c r="V22" s="12"/>
    </row>
    <row r="23" spans="1:22" s="9" customFormat="1" ht="12">
      <c r="A23" s="15" t="s">
        <v>18</v>
      </c>
      <c r="B23" s="25"/>
      <c r="C23" s="28">
        <v>114231</v>
      </c>
      <c r="D23" s="28">
        <v>100779</v>
      </c>
      <c r="E23" s="28">
        <v>37621</v>
      </c>
      <c r="F23" s="28">
        <v>35275</v>
      </c>
      <c r="G23" s="28">
        <v>25698</v>
      </c>
      <c r="H23" s="28">
        <v>54973</v>
      </c>
      <c r="I23" s="28">
        <v>37518</v>
      </c>
      <c r="J23" s="28">
        <v>15779</v>
      </c>
      <c r="K23" s="28">
        <v>2561</v>
      </c>
      <c r="L23" s="28">
        <v>31243</v>
      </c>
      <c r="M23" s="28">
        <f t="shared" si="0"/>
        <v>0</v>
      </c>
      <c r="N23" s="28">
        <f t="shared" si="1"/>
        <v>0</v>
      </c>
      <c r="O23" s="11">
        <f t="shared" si="2"/>
        <v>455678</v>
      </c>
      <c r="P23" s="12"/>
      <c r="Q23" s="11">
        <f t="shared" si="3"/>
        <v>0</v>
      </c>
      <c r="R23" s="12"/>
      <c r="S23" s="15"/>
      <c r="T23" s="11"/>
      <c r="U23" s="11">
        <f t="shared" si="4"/>
        <v>0</v>
      </c>
      <c r="V23" s="12"/>
    </row>
    <row r="24" spans="1:22" s="9" customFormat="1" ht="12">
      <c r="A24" s="15" t="s">
        <v>19</v>
      </c>
      <c r="B24" s="25"/>
      <c r="C24" s="28">
        <v>37691</v>
      </c>
      <c r="D24" s="28">
        <v>38806</v>
      </c>
      <c r="E24" s="28">
        <v>44074</v>
      </c>
      <c r="F24" s="28">
        <v>10671</v>
      </c>
      <c r="G24" s="28">
        <v>18666</v>
      </c>
      <c r="H24" s="28">
        <v>14995</v>
      </c>
      <c r="I24" s="28">
        <v>11058</v>
      </c>
      <c r="J24" s="28">
        <v>36674</v>
      </c>
      <c r="K24" s="28">
        <v>23320</v>
      </c>
      <c r="L24" s="28">
        <v>3600</v>
      </c>
      <c r="M24" s="28">
        <f t="shared" si="0"/>
        <v>0</v>
      </c>
      <c r="N24" s="28">
        <f t="shared" si="1"/>
        <v>0</v>
      </c>
      <c r="O24" s="11">
        <f t="shared" si="2"/>
        <v>239555</v>
      </c>
      <c r="P24" s="12"/>
      <c r="Q24" s="11">
        <f t="shared" si="3"/>
        <v>0</v>
      </c>
      <c r="R24" s="12"/>
      <c r="S24" s="15"/>
      <c r="T24" s="11"/>
      <c r="U24" s="11">
        <f t="shared" si="4"/>
        <v>0</v>
      </c>
      <c r="V24" s="12"/>
    </row>
    <row r="25" spans="1:22" s="9" customFormat="1" ht="12">
      <c r="A25" s="15" t="s">
        <v>20</v>
      </c>
      <c r="B25" s="25"/>
      <c r="C25" s="28">
        <v>30490</v>
      </c>
      <c r="D25" s="28">
        <v>53444</v>
      </c>
      <c r="E25" s="28">
        <v>18358</v>
      </c>
      <c r="F25" s="28">
        <v>41852</v>
      </c>
      <c r="G25" s="28">
        <v>20019</v>
      </c>
      <c r="H25" s="28">
        <v>37421</v>
      </c>
      <c r="I25" s="28">
        <v>19699</v>
      </c>
      <c r="J25" s="28">
        <v>6345</v>
      </c>
      <c r="K25" s="28">
        <v>6430</v>
      </c>
      <c r="L25" s="28">
        <v>123</v>
      </c>
      <c r="M25" s="28">
        <f t="shared" si="0"/>
        <v>0</v>
      </c>
      <c r="N25" s="28">
        <f t="shared" si="1"/>
        <v>0</v>
      </c>
      <c r="O25" s="11">
        <f t="shared" si="2"/>
        <v>234181</v>
      </c>
      <c r="P25" s="12"/>
      <c r="Q25" s="11">
        <f t="shared" si="3"/>
        <v>0</v>
      </c>
      <c r="R25" s="12"/>
      <c r="S25" s="15"/>
      <c r="T25" s="11"/>
      <c r="U25" s="11">
        <f t="shared" si="4"/>
        <v>0</v>
      </c>
      <c r="V25" s="12"/>
    </row>
    <row r="26" spans="1:22" s="9" customFormat="1" ht="12">
      <c r="A26" s="15" t="s">
        <v>21</v>
      </c>
      <c r="B26" s="25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f t="shared" si="0"/>
        <v>0</v>
      </c>
      <c r="N26" s="28">
        <f t="shared" si="1"/>
        <v>0</v>
      </c>
      <c r="O26" s="11">
        <f t="shared" si="2"/>
        <v>0</v>
      </c>
      <c r="P26" s="12"/>
      <c r="Q26" s="11">
        <f t="shared" si="3"/>
        <v>0</v>
      </c>
      <c r="R26" s="12"/>
      <c r="S26" s="15"/>
      <c r="T26" s="11"/>
      <c r="U26" s="11">
        <f t="shared" si="4"/>
        <v>0</v>
      </c>
      <c r="V26" s="12"/>
    </row>
    <row r="27" spans="1:22" s="9" customFormat="1" ht="12">
      <c r="A27" s="15" t="s">
        <v>22</v>
      </c>
      <c r="B27" s="25"/>
      <c r="C27" s="28">
        <v>1588257</v>
      </c>
      <c r="D27" s="28">
        <v>1130764</v>
      </c>
      <c r="E27" s="28">
        <v>1423038</v>
      </c>
      <c r="F27" s="28">
        <v>789122</v>
      </c>
      <c r="G27" s="28">
        <v>541367</v>
      </c>
      <c r="H27" s="28">
        <v>902047</v>
      </c>
      <c r="I27" s="28">
        <v>399212</v>
      </c>
      <c r="J27" s="28">
        <v>318267</v>
      </c>
      <c r="K27" s="28">
        <v>407499</v>
      </c>
      <c r="L27" s="28">
        <v>208625</v>
      </c>
      <c r="M27" s="28">
        <f t="shared" si="0"/>
        <v>0</v>
      </c>
      <c r="N27" s="28">
        <f t="shared" si="1"/>
        <v>0</v>
      </c>
      <c r="O27" s="11">
        <f t="shared" si="2"/>
        <v>7708198</v>
      </c>
      <c r="P27" s="12"/>
      <c r="Q27" s="11">
        <f t="shared" si="3"/>
        <v>0</v>
      </c>
      <c r="R27" s="12"/>
      <c r="S27" s="15"/>
      <c r="T27" s="11"/>
      <c r="U27" s="11">
        <f t="shared" si="4"/>
        <v>0</v>
      </c>
      <c r="V27" s="12"/>
    </row>
    <row r="28" spans="1:22" s="9" customFormat="1" ht="12">
      <c r="A28" s="15" t="s">
        <v>23</v>
      </c>
      <c r="B28" s="25"/>
      <c r="C28" s="28">
        <v>7664833</v>
      </c>
      <c r="D28" s="28">
        <v>8211210</v>
      </c>
      <c r="E28" s="28">
        <v>6612060</v>
      </c>
      <c r="F28" s="28">
        <v>4579556</v>
      </c>
      <c r="G28" s="28">
        <v>3346037</v>
      </c>
      <c r="H28" s="28">
        <v>3411145</v>
      </c>
      <c r="I28" s="28">
        <v>2256122</v>
      </c>
      <c r="J28" s="28">
        <v>2243984</v>
      </c>
      <c r="K28" s="28">
        <v>2137257</v>
      </c>
      <c r="L28" s="28">
        <v>1166287</v>
      </c>
      <c r="M28" s="28">
        <f t="shared" si="0"/>
        <v>0</v>
      </c>
      <c r="N28" s="28">
        <f t="shared" si="1"/>
        <v>0</v>
      </c>
      <c r="O28" s="11">
        <f t="shared" si="2"/>
        <v>41628491</v>
      </c>
      <c r="P28" s="12"/>
      <c r="Q28" s="11">
        <f t="shared" si="3"/>
        <v>0</v>
      </c>
      <c r="R28" s="12"/>
      <c r="S28" s="15"/>
      <c r="T28" s="11"/>
      <c r="U28" s="11">
        <f t="shared" si="4"/>
        <v>0</v>
      </c>
      <c r="V28" s="12"/>
    </row>
    <row r="29" spans="1:22" s="9" customFormat="1" ht="12">
      <c r="A29" s="15" t="s">
        <v>24</v>
      </c>
      <c r="B29" s="25"/>
      <c r="C29" s="28">
        <v>2894</v>
      </c>
      <c r="D29" s="28">
        <v>13178</v>
      </c>
      <c r="E29" s="28">
        <v>5393</v>
      </c>
      <c r="F29" s="28">
        <v>1084</v>
      </c>
      <c r="G29" s="28">
        <v>8439</v>
      </c>
      <c r="H29" s="28">
        <v>990</v>
      </c>
      <c r="I29" s="28">
        <v>712</v>
      </c>
      <c r="J29" s="28">
        <v>449</v>
      </c>
      <c r="K29" s="28">
        <v>229</v>
      </c>
      <c r="L29" s="28">
        <v>0</v>
      </c>
      <c r="M29" s="28">
        <f t="shared" si="0"/>
        <v>0</v>
      </c>
      <c r="N29" s="28">
        <f t="shared" si="1"/>
        <v>0</v>
      </c>
      <c r="O29" s="11">
        <f t="shared" si="2"/>
        <v>33368</v>
      </c>
      <c r="P29" s="12"/>
      <c r="Q29" s="11">
        <f t="shared" si="3"/>
        <v>0</v>
      </c>
      <c r="R29" s="12"/>
      <c r="S29" s="15"/>
      <c r="T29" s="11"/>
      <c r="U29" s="11">
        <f t="shared" si="4"/>
        <v>0</v>
      </c>
      <c r="V29" s="12"/>
    </row>
    <row r="30" spans="1:22" s="9" customFormat="1" ht="12">
      <c r="A30" s="15" t="s">
        <v>25</v>
      </c>
      <c r="B30" s="25"/>
      <c r="C30" s="28">
        <v>215631</v>
      </c>
      <c r="D30" s="28">
        <v>142562</v>
      </c>
      <c r="E30" s="28">
        <v>143015</v>
      </c>
      <c r="F30" s="28">
        <v>100265</v>
      </c>
      <c r="G30" s="28">
        <v>56740</v>
      </c>
      <c r="H30" s="28">
        <v>76697</v>
      </c>
      <c r="I30" s="28">
        <v>17820</v>
      </c>
      <c r="J30" s="28">
        <v>34528</v>
      </c>
      <c r="K30" s="28">
        <v>27987</v>
      </c>
      <c r="L30" s="28">
        <v>31097</v>
      </c>
      <c r="M30" s="28">
        <f t="shared" si="0"/>
        <v>0</v>
      </c>
      <c r="N30" s="28">
        <f t="shared" si="1"/>
        <v>0</v>
      </c>
      <c r="O30" s="11">
        <f t="shared" si="2"/>
        <v>846342</v>
      </c>
      <c r="P30" s="12"/>
      <c r="Q30" s="11">
        <f t="shared" si="3"/>
        <v>0</v>
      </c>
      <c r="R30" s="12"/>
      <c r="S30" s="15"/>
      <c r="T30" s="11"/>
      <c r="U30" s="11">
        <f t="shared" si="4"/>
        <v>0</v>
      </c>
      <c r="V30" s="12"/>
    </row>
    <row r="31" spans="1:22" s="9" customFormat="1" ht="12">
      <c r="A31" s="15" t="s">
        <v>26</v>
      </c>
      <c r="B31" s="25"/>
      <c r="C31" s="28">
        <v>1519149</v>
      </c>
      <c r="D31" s="28">
        <v>1001948</v>
      </c>
      <c r="E31" s="28">
        <v>1208912</v>
      </c>
      <c r="F31" s="28">
        <v>401293</v>
      </c>
      <c r="G31" s="28">
        <v>324998</v>
      </c>
      <c r="H31" s="28">
        <v>290631</v>
      </c>
      <c r="I31" s="28">
        <v>300438</v>
      </c>
      <c r="J31" s="28">
        <v>152459</v>
      </c>
      <c r="K31" s="28">
        <v>126681</v>
      </c>
      <c r="L31" s="28">
        <v>151772</v>
      </c>
      <c r="M31" s="28">
        <f t="shared" si="0"/>
        <v>0</v>
      </c>
      <c r="N31" s="28">
        <f t="shared" si="1"/>
        <v>0</v>
      </c>
      <c r="O31" s="11">
        <f t="shared" si="2"/>
        <v>5478281</v>
      </c>
      <c r="P31" s="12"/>
      <c r="Q31" s="11">
        <f t="shared" si="3"/>
        <v>0</v>
      </c>
      <c r="R31" s="12"/>
      <c r="S31" s="15"/>
      <c r="T31" s="11"/>
      <c r="U31" s="11">
        <f t="shared" si="4"/>
        <v>0</v>
      </c>
      <c r="V31" s="12"/>
    </row>
    <row r="32" spans="1:22" s="9" customFormat="1" ht="12">
      <c r="A32" s="15" t="s">
        <v>27</v>
      </c>
      <c r="B32" s="25"/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f t="shared" si="0"/>
        <v>0</v>
      </c>
      <c r="N32" s="28">
        <f t="shared" si="1"/>
        <v>0</v>
      </c>
      <c r="O32" s="11">
        <f t="shared" si="2"/>
        <v>0</v>
      </c>
      <c r="P32" s="12"/>
      <c r="Q32" s="11">
        <f t="shared" si="3"/>
        <v>0</v>
      </c>
      <c r="R32" s="12"/>
      <c r="S32" s="15"/>
      <c r="T32" s="11"/>
      <c r="U32" s="11">
        <f t="shared" si="4"/>
        <v>0</v>
      </c>
      <c r="V32" s="12"/>
    </row>
    <row r="33" spans="1:22" s="9" customFormat="1" ht="12">
      <c r="A33" s="15" t="s">
        <v>28</v>
      </c>
      <c r="B33" s="25"/>
      <c r="C33" s="28">
        <v>9869839</v>
      </c>
      <c r="D33" s="28">
        <v>7007836</v>
      </c>
      <c r="E33" s="28">
        <v>5623529</v>
      </c>
      <c r="F33" s="28">
        <v>4695533</v>
      </c>
      <c r="G33" s="28">
        <v>2974410</v>
      </c>
      <c r="H33" s="28">
        <v>3762755</v>
      </c>
      <c r="I33" s="28">
        <v>2358286</v>
      </c>
      <c r="J33" s="28">
        <v>2152687</v>
      </c>
      <c r="K33" s="28">
        <v>1716645</v>
      </c>
      <c r="L33" s="28">
        <v>982556</v>
      </c>
      <c r="M33" s="28">
        <f t="shared" si="0"/>
        <v>0</v>
      </c>
      <c r="N33" s="28">
        <f t="shared" si="1"/>
        <v>0</v>
      </c>
      <c r="O33" s="11">
        <f t="shared" si="2"/>
        <v>41144076</v>
      </c>
      <c r="P33" s="12"/>
      <c r="Q33" s="11">
        <f>ROUND($Q$3*B33/100,0)</f>
        <v>0</v>
      </c>
      <c r="R33" s="12"/>
      <c r="S33" s="15"/>
      <c r="T33" s="11"/>
      <c r="U33" s="11">
        <f t="shared" si="4"/>
        <v>0</v>
      </c>
      <c r="V33" s="12"/>
    </row>
    <row r="34" spans="1:22" s="9" customFormat="1" ht="12">
      <c r="A34" s="15" t="s">
        <v>29</v>
      </c>
      <c r="B34" s="25"/>
      <c r="C34" s="28">
        <v>1205</v>
      </c>
      <c r="D34" s="28">
        <v>5548</v>
      </c>
      <c r="E34" s="28">
        <v>6148</v>
      </c>
      <c r="F34" s="28">
        <v>2731</v>
      </c>
      <c r="G34" s="28">
        <v>0</v>
      </c>
      <c r="H34" s="28">
        <v>4248</v>
      </c>
      <c r="I34" s="28">
        <v>0</v>
      </c>
      <c r="J34" s="28">
        <v>0</v>
      </c>
      <c r="K34" s="28">
        <v>0</v>
      </c>
      <c r="L34" s="28">
        <v>277</v>
      </c>
      <c r="M34" s="28">
        <f t="shared" si="0"/>
        <v>0</v>
      </c>
      <c r="N34" s="28">
        <f t="shared" si="1"/>
        <v>0</v>
      </c>
      <c r="O34" s="11">
        <f t="shared" si="2"/>
        <v>20157</v>
      </c>
      <c r="P34" s="12"/>
      <c r="Q34" s="11">
        <f t="shared" si="3"/>
        <v>0</v>
      </c>
      <c r="R34" s="12"/>
      <c r="S34" s="15"/>
      <c r="T34" s="11"/>
      <c r="U34" s="11">
        <f t="shared" si="4"/>
        <v>0</v>
      </c>
      <c r="V34" s="12"/>
    </row>
    <row r="35" spans="1:22" s="9" customFormat="1" ht="12">
      <c r="A35" s="15" t="s">
        <v>30</v>
      </c>
      <c r="B35" s="25"/>
      <c r="C35" s="28">
        <v>75587</v>
      </c>
      <c r="D35" s="28">
        <v>32918</v>
      </c>
      <c r="E35" s="28">
        <v>33838</v>
      </c>
      <c r="F35" s="28">
        <v>25912</v>
      </c>
      <c r="G35" s="28">
        <v>17164</v>
      </c>
      <c r="H35" s="28">
        <v>42093</v>
      </c>
      <c r="I35" s="28">
        <v>26818</v>
      </c>
      <c r="J35" s="28">
        <v>20289</v>
      </c>
      <c r="K35" s="28">
        <v>12563</v>
      </c>
      <c r="L35" s="28">
        <v>5091</v>
      </c>
      <c r="M35" s="28">
        <f t="shared" si="0"/>
        <v>0</v>
      </c>
      <c r="N35" s="28">
        <f t="shared" si="1"/>
        <v>0</v>
      </c>
      <c r="O35" s="11">
        <f t="shared" si="2"/>
        <v>292273</v>
      </c>
      <c r="P35" s="12"/>
      <c r="Q35" s="11">
        <f t="shared" si="3"/>
        <v>0</v>
      </c>
      <c r="R35" s="12"/>
      <c r="S35" s="15"/>
      <c r="T35" s="11"/>
      <c r="U35" s="11">
        <f t="shared" si="4"/>
        <v>0</v>
      </c>
      <c r="V35" s="12"/>
    </row>
    <row r="36" spans="1:22" s="9" customFormat="1" ht="12">
      <c r="A36" s="15" t="s">
        <v>31</v>
      </c>
      <c r="B36" s="25"/>
      <c r="C36" s="28">
        <v>48740</v>
      </c>
      <c r="D36" s="28">
        <v>38581</v>
      </c>
      <c r="E36" s="28">
        <v>73320</v>
      </c>
      <c r="F36" s="28">
        <v>40479</v>
      </c>
      <c r="G36" s="28">
        <v>14708</v>
      </c>
      <c r="H36" s="28">
        <v>53083</v>
      </c>
      <c r="I36" s="28">
        <v>17310</v>
      </c>
      <c r="J36" s="28">
        <v>17632</v>
      </c>
      <c r="K36" s="28">
        <v>7811</v>
      </c>
      <c r="L36" s="28">
        <v>9806</v>
      </c>
      <c r="M36" s="28">
        <f t="shared" si="0"/>
        <v>0</v>
      </c>
      <c r="N36" s="28">
        <f t="shared" si="1"/>
        <v>0</v>
      </c>
      <c r="O36" s="11">
        <f t="shared" si="2"/>
        <v>321470</v>
      </c>
      <c r="P36" s="12"/>
      <c r="Q36" s="11">
        <f t="shared" si="3"/>
        <v>0</v>
      </c>
      <c r="R36" s="12"/>
      <c r="S36" s="15"/>
      <c r="T36" s="11"/>
      <c r="U36" s="11">
        <f t="shared" si="4"/>
        <v>0</v>
      </c>
      <c r="V36" s="12"/>
    </row>
    <row r="37" spans="1:22" s="9" customFormat="1" ht="12">
      <c r="A37" s="15" t="s">
        <v>32</v>
      </c>
      <c r="B37" s="25"/>
      <c r="C37" s="28">
        <v>4899</v>
      </c>
      <c r="D37" s="28">
        <v>0</v>
      </c>
      <c r="E37" s="28">
        <v>520</v>
      </c>
      <c r="F37" s="28">
        <v>714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f t="shared" si="0"/>
        <v>0</v>
      </c>
      <c r="N37" s="28">
        <f t="shared" si="1"/>
        <v>0</v>
      </c>
      <c r="O37" s="11">
        <f t="shared" si="2"/>
        <v>6133</v>
      </c>
      <c r="P37" s="12"/>
      <c r="Q37" s="11">
        <f t="shared" si="3"/>
        <v>0</v>
      </c>
      <c r="R37" s="12"/>
      <c r="S37" s="15"/>
      <c r="T37" s="11"/>
      <c r="U37" s="11">
        <f t="shared" si="4"/>
        <v>0</v>
      </c>
      <c r="V37" s="12"/>
    </row>
    <row r="38" spans="1:22" s="9" customFormat="1" ht="12">
      <c r="A38" s="15" t="s">
        <v>33</v>
      </c>
      <c r="B38" s="25"/>
      <c r="C38" s="28">
        <v>19201055</v>
      </c>
      <c r="D38" s="28">
        <v>17850390</v>
      </c>
      <c r="E38" s="28">
        <v>17188713</v>
      </c>
      <c r="F38" s="28">
        <v>10946010</v>
      </c>
      <c r="G38" s="28">
        <v>6325037</v>
      </c>
      <c r="H38" s="28">
        <v>7654350</v>
      </c>
      <c r="I38" s="28">
        <v>4243069</v>
      </c>
      <c r="J38" s="28">
        <v>4346487</v>
      </c>
      <c r="K38" s="28">
        <v>3445626</v>
      </c>
      <c r="L38" s="28">
        <v>2221089</v>
      </c>
      <c r="M38" s="28">
        <f t="shared" ref="M38" si="5">ROUND($M$3*B38%,0)</f>
        <v>0</v>
      </c>
      <c r="N38" s="28">
        <f t="shared" ref="N38" si="6">ROUND($N$3*B38%,0)</f>
        <v>0</v>
      </c>
      <c r="O38" s="11">
        <f t="shared" si="2"/>
        <v>93421826</v>
      </c>
      <c r="P38" s="12"/>
      <c r="Q38" s="11">
        <f>ROUND($Q$3*B38/100,0)</f>
        <v>0</v>
      </c>
      <c r="R38" s="12"/>
      <c r="S38" s="15"/>
      <c r="T38" s="11"/>
      <c r="U38" s="11">
        <f t="shared" si="4"/>
        <v>0</v>
      </c>
      <c r="V38" s="12"/>
    </row>
    <row r="39" spans="1:22" s="9" customFormat="1" ht="12">
      <c r="A39" s="15" t="s">
        <v>34</v>
      </c>
      <c r="B39" s="25"/>
      <c r="C39" s="28">
        <v>3277135</v>
      </c>
      <c r="D39" s="28">
        <v>2281798</v>
      </c>
      <c r="E39" s="28">
        <v>2487594</v>
      </c>
      <c r="F39" s="28">
        <v>1360074</v>
      </c>
      <c r="G39" s="28">
        <v>961825</v>
      </c>
      <c r="H39" s="28">
        <v>838959</v>
      </c>
      <c r="I39" s="28">
        <v>534118</v>
      </c>
      <c r="J39" s="28">
        <v>547976</v>
      </c>
      <c r="K39" s="28">
        <v>698810</v>
      </c>
      <c r="L39" s="28">
        <v>318619</v>
      </c>
      <c r="M39" s="28">
        <f t="shared" si="0"/>
        <v>0</v>
      </c>
      <c r="N39" s="28">
        <f t="shared" si="1"/>
        <v>0</v>
      </c>
      <c r="O39" s="11">
        <f t="shared" si="2"/>
        <v>13306908</v>
      </c>
      <c r="P39" s="12"/>
      <c r="Q39" s="11">
        <f t="shared" si="3"/>
        <v>0</v>
      </c>
      <c r="R39" s="12"/>
      <c r="S39" s="15"/>
      <c r="T39" s="11"/>
      <c r="U39" s="11">
        <f t="shared" si="4"/>
        <v>0</v>
      </c>
      <c r="V39" s="12"/>
    </row>
    <row r="40" spans="1:22" s="9" customFormat="1" ht="12">
      <c r="A40" s="15" t="s">
        <v>35</v>
      </c>
      <c r="B40" s="25"/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f t="shared" si="0"/>
        <v>0</v>
      </c>
      <c r="N40" s="28">
        <f t="shared" si="1"/>
        <v>0</v>
      </c>
      <c r="O40" s="11">
        <f t="shared" si="2"/>
        <v>0</v>
      </c>
      <c r="P40" s="12"/>
      <c r="Q40" s="11">
        <f t="shared" si="3"/>
        <v>0</v>
      </c>
      <c r="R40" s="12"/>
      <c r="S40" s="15"/>
      <c r="T40" s="11"/>
      <c r="U40" s="11">
        <f t="shared" si="4"/>
        <v>0</v>
      </c>
      <c r="V40" s="12"/>
    </row>
    <row r="41" spans="1:22" s="9" customFormat="1" ht="12">
      <c r="A41" s="15" t="s">
        <v>36</v>
      </c>
      <c r="B41" s="25"/>
      <c r="C41" s="28">
        <v>514837</v>
      </c>
      <c r="D41" s="28">
        <v>456536</v>
      </c>
      <c r="E41" s="28">
        <v>425589</v>
      </c>
      <c r="F41" s="28">
        <v>158872</v>
      </c>
      <c r="G41" s="28">
        <v>105799</v>
      </c>
      <c r="H41" s="28">
        <v>171799</v>
      </c>
      <c r="I41" s="28">
        <v>139939.5</v>
      </c>
      <c r="J41" s="28">
        <v>143594</v>
      </c>
      <c r="K41" s="28">
        <v>152979</v>
      </c>
      <c r="L41" s="28">
        <v>60886</v>
      </c>
      <c r="M41" s="28">
        <f t="shared" si="0"/>
        <v>0</v>
      </c>
      <c r="N41" s="28">
        <f t="shared" si="1"/>
        <v>0</v>
      </c>
      <c r="O41" s="11">
        <f t="shared" si="2"/>
        <v>2330830.5</v>
      </c>
      <c r="P41" s="12"/>
      <c r="Q41" s="11">
        <f t="shared" si="3"/>
        <v>0</v>
      </c>
      <c r="R41" s="12"/>
      <c r="S41" s="15"/>
      <c r="T41" s="11"/>
      <c r="U41" s="11">
        <f t="shared" si="4"/>
        <v>0</v>
      </c>
      <c r="V41" s="12"/>
    </row>
    <row r="42" spans="1:22" s="9" customFormat="1" ht="12">
      <c r="A42" s="15" t="s">
        <v>37</v>
      </c>
      <c r="B42" s="25"/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f t="shared" si="0"/>
        <v>0</v>
      </c>
      <c r="N42" s="28">
        <f t="shared" si="1"/>
        <v>0</v>
      </c>
      <c r="O42" s="11">
        <f t="shared" si="2"/>
        <v>0</v>
      </c>
      <c r="P42" s="12"/>
      <c r="Q42" s="11">
        <f t="shared" si="3"/>
        <v>0</v>
      </c>
      <c r="R42" s="12"/>
      <c r="S42" s="15"/>
      <c r="T42" s="11"/>
      <c r="U42" s="11">
        <f t="shared" si="4"/>
        <v>0</v>
      </c>
      <c r="V42" s="12"/>
    </row>
    <row r="43" spans="1:22" s="9" customFormat="1" ht="12">
      <c r="A43" s="15" t="s">
        <v>38</v>
      </c>
      <c r="B43" s="25"/>
      <c r="C43" s="28">
        <v>137357</v>
      </c>
      <c r="D43" s="28">
        <v>49183</v>
      </c>
      <c r="E43" s="28">
        <v>100462</v>
      </c>
      <c r="F43" s="28">
        <v>45733</v>
      </c>
      <c r="G43" s="28">
        <v>35985</v>
      </c>
      <c r="H43" s="28">
        <v>106490</v>
      </c>
      <c r="I43" s="28">
        <v>77288</v>
      </c>
      <c r="J43" s="28">
        <v>23111</v>
      </c>
      <c r="K43" s="28">
        <v>24958</v>
      </c>
      <c r="L43" s="28">
        <v>22837</v>
      </c>
      <c r="M43" s="28">
        <f t="shared" si="0"/>
        <v>0</v>
      </c>
      <c r="N43" s="28">
        <f t="shared" si="1"/>
        <v>0</v>
      </c>
      <c r="O43" s="11">
        <f t="shared" si="2"/>
        <v>623404</v>
      </c>
      <c r="P43" s="12"/>
      <c r="Q43" s="11">
        <f t="shared" si="3"/>
        <v>0</v>
      </c>
      <c r="R43" s="12"/>
      <c r="S43" s="15"/>
      <c r="T43" s="11"/>
      <c r="U43" s="11">
        <f t="shared" si="4"/>
        <v>0</v>
      </c>
      <c r="V43" s="12"/>
    </row>
    <row r="44" spans="1:22" s="9" customFormat="1" ht="12">
      <c r="A44" s="15" t="s">
        <v>39</v>
      </c>
      <c r="B44" s="25"/>
      <c r="C44" s="28">
        <v>12778521</v>
      </c>
      <c r="D44" s="28">
        <v>11142448</v>
      </c>
      <c r="E44" s="28">
        <v>14506991</v>
      </c>
      <c r="F44" s="28">
        <v>7721539</v>
      </c>
      <c r="G44" s="28">
        <v>6509989</v>
      </c>
      <c r="H44" s="28">
        <v>9799053</v>
      </c>
      <c r="I44" s="28">
        <v>6841094</v>
      </c>
      <c r="J44" s="28">
        <v>3794739</v>
      </c>
      <c r="K44" s="28">
        <v>2177567</v>
      </c>
      <c r="L44" s="28">
        <v>1314569</v>
      </c>
      <c r="M44" s="28">
        <f t="shared" si="0"/>
        <v>0</v>
      </c>
      <c r="N44" s="28">
        <f t="shared" si="1"/>
        <v>0</v>
      </c>
      <c r="O44" s="11">
        <f t="shared" si="2"/>
        <v>76586510</v>
      </c>
      <c r="P44" s="12"/>
      <c r="Q44" s="11">
        <f t="shared" si="3"/>
        <v>0</v>
      </c>
      <c r="R44" s="12"/>
      <c r="S44" s="15"/>
      <c r="T44" s="11"/>
      <c r="U44" s="11">
        <f t="shared" si="4"/>
        <v>0</v>
      </c>
      <c r="V44" s="12"/>
    </row>
    <row r="45" spans="1:22" s="9" customFormat="1" ht="12">
      <c r="A45" s="15" t="s">
        <v>40</v>
      </c>
      <c r="B45" s="25"/>
      <c r="C45" s="28">
        <v>276330</v>
      </c>
      <c r="D45" s="28">
        <v>90808</v>
      </c>
      <c r="E45" s="28">
        <v>83285</v>
      </c>
      <c r="F45" s="28">
        <v>29692</v>
      </c>
      <c r="G45" s="28">
        <v>8194</v>
      </c>
      <c r="H45" s="28">
        <v>28524</v>
      </c>
      <c r="I45" s="28">
        <v>35771</v>
      </c>
      <c r="J45" s="28">
        <v>14129</v>
      </c>
      <c r="K45" s="28">
        <v>36283</v>
      </c>
      <c r="L45" s="28">
        <v>6062</v>
      </c>
      <c r="M45" s="28">
        <f t="shared" si="0"/>
        <v>0</v>
      </c>
      <c r="N45" s="28">
        <f t="shared" si="1"/>
        <v>0</v>
      </c>
      <c r="O45" s="11">
        <f t="shared" si="2"/>
        <v>609078</v>
      </c>
      <c r="P45" s="12"/>
      <c r="Q45" s="11">
        <f t="shared" si="3"/>
        <v>0</v>
      </c>
      <c r="R45" s="12"/>
      <c r="S45" s="15"/>
      <c r="T45" s="11"/>
      <c r="U45" s="11">
        <f t="shared" si="4"/>
        <v>0</v>
      </c>
      <c r="V45" s="12"/>
    </row>
    <row r="46" spans="1:22" s="9" customFormat="1" ht="12">
      <c r="A46" s="15" t="s">
        <v>41</v>
      </c>
      <c r="B46" s="25"/>
      <c r="C46" s="28">
        <v>1831443</v>
      </c>
      <c r="D46" s="28">
        <v>1072610</v>
      </c>
      <c r="E46" s="28">
        <v>874580</v>
      </c>
      <c r="F46" s="28">
        <v>518334</v>
      </c>
      <c r="G46" s="28">
        <v>270034</v>
      </c>
      <c r="H46" s="28">
        <v>412046</v>
      </c>
      <c r="I46" s="28">
        <v>503640</v>
      </c>
      <c r="J46" s="28">
        <v>308383</v>
      </c>
      <c r="K46" s="28">
        <v>382748</v>
      </c>
      <c r="L46" s="28">
        <v>165002</v>
      </c>
      <c r="M46" s="28">
        <f t="shared" si="0"/>
        <v>0</v>
      </c>
      <c r="N46" s="28">
        <f t="shared" si="1"/>
        <v>0</v>
      </c>
      <c r="O46" s="11">
        <f t="shared" si="2"/>
        <v>6338820</v>
      </c>
      <c r="P46" s="12"/>
      <c r="Q46" s="11">
        <f t="shared" si="3"/>
        <v>0</v>
      </c>
      <c r="R46" s="12"/>
      <c r="S46" s="15"/>
      <c r="T46" s="11"/>
      <c r="U46" s="11">
        <f t="shared" si="4"/>
        <v>0</v>
      </c>
      <c r="V46" s="12"/>
    </row>
    <row r="47" spans="1:22" s="18" customFormat="1" ht="12">
      <c r="A47" s="16" t="s">
        <v>42</v>
      </c>
      <c r="B47" s="26"/>
      <c r="C47" s="28">
        <v>15831937</v>
      </c>
      <c r="D47" s="28">
        <v>11612935</v>
      </c>
      <c r="E47" s="28">
        <v>10356670</v>
      </c>
      <c r="F47" s="28">
        <v>7551499</v>
      </c>
      <c r="G47" s="28">
        <v>4500228</v>
      </c>
      <c r="H47" s="28">
        <v>7177785</v>
      </c>
      <c r="I47" s="28">
        <v>3345202</v>
      </c>
      <c r="J47" s="28">
        <v>3063195</v>
      </c>
      <c r="K47" s="28">
        <v>3028823</v>
      </c>
      <c r="L47" s="28">
        <v>1751208</v>
      </c>
      <c r="M47" s="28">
        <f t="shared" si="0"/>
        <v>0</v>
      </c>
      <c r="N47" s="28">
        <f t="shared" si="1"/>
        <v>0</v>
      </c>
      <c r="O47" s="11">
        <f t="shared" si="2"/>
        <v>68219482</v>
      </c>
      <c r="P47" s="17"/>
      <c r="Q47" s="11">
        <f t="shared" si="3"/>
        <v>0</v>
      </c>
      <c r="R47" s="17"/>
      <c r="S47" s="16"/>
      <c r="T47" s="11"/>
      <c r="U47" s="11">
        <f t="shared" si="4"/>
        <v>0</v>
      </c>
      <c r="V47" s="12"/>
    </row>
    <row r="48" spans="1:22" s="9" customFormat="1" ht="12">
      <c r="A48" s="15" t="s">
        <v>43</v>
      </c>
      <c r="B48" s="25"/>
      <c r="C48" s="28">
        <v>28707</v>
      </c>
      <c r="D48" s="28">
        <v>32674</v>
      </c>
      <c r="E48" s="28">
        <v>14824</v>
      </c>
      <c r="F48" s="28">
        <v>12836</v>
      </c>
      <c r="G48" s="28">
        <v>1079</v>
      </c>
      <c r="H48" s="28">
        <v>3678</v>
      </c>
      <c r="I48" s="28">
        <v>11582</v>
      </c>
      <c r="J48" s="28">
        <v>0</v>
      </c>
      <c r="K48" s="28">
        <v>5202</v>
      </c>
      <c r="L48" s="28">
        <v>5485</v>
      </c>
      <c r="M48" s="28">
        <f t="shared" si="0"/>
        <v>0</v>
      </c>
      <c r="N48" s="28">
        <f t="shared" si="1"/>
        <v>0</v>
      </c>
      <c r="O48" s="11">
        <f t="shared" si="2"/>
        <v>116067</v>
      </c>
      <c r="P48" s="12"/>
      <c r="Q48" s="11">
        <f t="shared" si="3"/>
        <v>0</v>
      </c>
      <c r="R48" s="12"/>
      <c r="S48" s="15"/>
      <c r="T48" s="11"/>
      <c r="U48" s="11">
        <f t="shared" si="4"/>
        <v>0</v>
      </c>
      <c r="V48" s="12"/>
    </row>
    <row r="49" spans="1:35" ht="12">
      <c r="A49" s="15" t="s">
        <v>44</v>
      </c>
      <c r="B49" s="25"/>
      <c r="C49" s="28">
        <v>582012</v>
      </c>
      <c r="D49" s="28">
        <v>286503</v>
      </c>
      <c r="E49" s="28">
        <v>192254</v>
      </c>
      <c r="F49" s="28">
        <v>88814</v>
      </c>
      <c r="G49" s="28">
        <v>86067</v>
      </c>
      <c r="H49" s="28">
        <v>136975</v>
      </c>
      <c r="I49" s="28">
        <v>77586</v>
      </c>
      <c r="J49" s="28">
        <v>57816</v>
      </c>
      <c r="K49" s="28">
        <v>37749</v>
      </c>
      <c r="L49" s="28">
        <v>56005</v>
      </c>
      <c r="M49" s="28">
        <f t="shared" si="0"/>
        <v>0</v>
      </c>
      <c r="N49" s="28">
        <f t="shared" si="1"/>
        <v>0</v>
      </c>
      <c r="O49" s="11">
        <f t="shared" si="2"/>
        <v>1601781</v>
      </c>
      <c r="P49" s="12"/>
      <c r="Q49" s="11">
        <f t="shared" si="3"/>
        <v>0</v>
      </c>
      <c r="R49" s="12"/>
      <c r="S49" s="15"/>
      <c r="T49" s="11"/>
      <c r="U49" s="11">
        <f t="shared" si="4"/>
        <v>0</v>
      </c>
      <c r="V49" s="12"/>
      <c r="AI49" s="9"/>
    </row>
    <row r="50" spans="1:35" ht="20.25" customHeight="1" thickBot="1">
      <c r="A50" s="13" t="s">
        <v>1</v>
      </c>
      <c r="B50" s="27">
        <v>100</v>
      </c>
      <c r="C50" s="14">
        <f>SUM(C7:C49)</f>
        <v>88649685</v>
      </c>
      <c r="D50" s="14">
        <f t="shared" ref="D50:N50" si="7">SUM(D7:D49)</f>
        <v>72128729</v>
      </c>
      <c r="E50" s="14">
        <f t="shared" si="7"/>
        <v>73048118</v>
      </c>
      <c r="F50" s="14">
        <f t="shared" si="7"/>
        <v>45857915</v>
      </c>
      <c r="G50" s="14">
        <f t="shared" si="7"/>
        <v>29861068</v>
      </c>
      <c r="H50" s="14">
        <f t="shared" si="7"/>
        <v>41337911</v>
      </c>
      <c r="I50" s="14">
        <f t="shared" si="7"/>
        <v>25907857.5</v>
      </c>
      <c r="J50" s="14">
        <f t="shared" si="7"/>
        <v>20170198</v>
      </c>
      <c r="K50" s="14">
        <f t="shared" si="7"/>
        <v>16214171</v>
      </c>
      <c r="L50" s="14">
        <f t="shared" si="7"/>
        <v>9662160</v>
      </c>
      <c r="M50" s="14">
        <f t="shared" si="7"/>
        <v>0</v>
      </c>
      <c r="N50" s="14">
        <f t="shared" si="7"/>
        <v>0</v>
      </c>
      <c r="O50" s="14">
        <f>SUM(O7:O49)</f>
        <v>422837812.5</v>
      </c>
      <c r="P50" s="12"/>
      <c r="Q50" s="29">
        <f>SUM(Q7:Q49)</f>
        <v>0</v>
      </c>
      <c r="R50" s="12"/>
      <c r="S50" s="23"/>
      <c r="U50" s="29">
        <f>SUM(U7:U49)</f>
        <v>0</v>
      </c>
      <c r="AI50" s="9"/>
    </row>
    <row r="52" spans="1:3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Q52" s="12"/>
      <c r="U52" s="12"/>
    </row>
    <row r="54" spans="1:35">
      <c r="Q54" s="12"/>
    </row>
  </sheetData>
  <phoneticPr fontId="28" type="noConversion"/>
  <printOptions horizontalCentered="1"/>
  <pageMargins left="0.39370078740157483" right="0.39370078740157483" top="1.4566929133858268" bottom="0.39370078740157483" header="0.62992125984251968" footer="0"/>
  <pageSetup scale="80" orientation="landscape" horizontalDpi="4294967294" r:id="rId1"/>
  <headerFooter alignWithMargins="0">
    <oddHeader>&amp;C&amp;"Comic Sans MS,Negrita"&amp;14DISTRIBUCION DE IMPUESTO SOBRE TENENCIA LOCAL ENERO  A DICIEMBRE 2017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indexed="52"/>
  </sheetPr>
  <dimension ref="A1:AI52"/>
  <sheetViews>
    <sheetView topLeftCell="A16" workbookViewId="0">
      <selection activeCell="Q30" sqref="Q30"/>
    </sheetView>
  </sheetViews>
  <sheetFormatPr baseColWidth="10" defaultColWidth="11.42578125" defaultRowHeight="12.75"/>
  <cols>
    <col min="1" max="1" width="19.5703125" style="9" bestFit="1" customWidth="1"/>
    <col min="2" max="2" width="19.5703125" style="9" customWidth="1"/>
    <col min="3" max="14" width="19.5703125" style="9" hidden="1" customWidth="1"/>
    <col min="15" max="15" width="14.7109375" style="9" hidden="1" customWidth="1"/>
    <col min="16" max="16" width="12.85546875" style="9" hidden="1" customWidth="1"/>
    <col min="17" max="17" width="16.5703125" style="9" customWidth="1"/>
    <col min="18" max="18" width="12.85546875" style="9" customWidth="1"/>
    <col min="19" max="26" width="14.5703125" style="9" customWidth="1"/>
    <col min="27" max="27" width="17.5703125" style="9" customWidth="1"/>
    <col min="28" max="33" width="14.5703125" style="9" customWidth="1"/>
    <col min="34" max="34" width="17" style="9" customWidth="1"/>
    <col min="35" max="35" width="3" style="3" customWidth="1"/>
    <col min="36" max="37" width="13.28515625" style="9" bestFit="1" customWidth="1"/>
    <col min="38" max="38" width="11.85546875" style="9" bestFit="1" customWidth="1"/>
    <col min="39" max="39" width="13.28515625" style="9" bestFit="1" customWidth="1"/>
    <col min="40" max="16384" width="11.42578125" style="9"/>
  </cols>
  <sheetData>
    <row r="1" spans="1:18">
      <c r="B1" s="32" t="s">
        <v>71</v>
      </c>
    </row>
    <row r="2" spans="1:18" ht="24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2"/>
      <c r="Q2" s="21">
        <v>0</v>
      </c>
    </row>
    <row r="3" spans="1:18" ht="24.75" customHeight="1" thickBot="1">
      <c r="A3" s="20"/>
      <c r="B3" s="20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Q3" s="22">
        <f>ROUND(Q2*20%,0)</f>
        <v>0</v>
      </c>
    </row>
    <row r="4" spans="1:18" s="4" customForma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 t="s">
        <v>45</v>
      </c>
      <c r="P4" s="3"/>
      <c r="Q4" s="2" t="s">
        <v>45</v>
      </c>
      <c r="R4" s="3"/>
    </row>
    <row r="5" spans="1:18" s="4" customFormat="1">
      <c r="A5" s="5" t="s">
        <v>0</v>
      </c>
      <c r="B5" s="5" t="s">
        <v>60</v>
      </c>
      <c r="C5" s="5" t="s">
        <v>48</v>
      </c>
      <c r="D5" s="5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6" t="s">
        <v>46</v>
      </c>
      <c r="P5" s="7"/>
      <c r="Q5" s="6" t="s">
        <v>63</v>
      </c>
      <c r="R5" s="7"/>
    </row>
    <row r="6" spans="1:18" s="4" customFormat="1" ht="11.25" customHeight="1" thickBo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9" t="s">
        <v>61</v>
      </c>
      <c r="P6" s="3"/>
      <c r="Q6" s="19" t="s">
        <v>67</v>
      </c>
      <c r="R6" s="3"/>
    </row>
    <row r="7" spans="1:18" s="9" customFormat="1" ht="12">
      <c r="A7" s="10" t="s">
        <v>2</v>
      </c>
      <c r="B7" s="24"/>
      <c r="C7" s="28">
        <v>653</v>
      </c>
      <c r="D7" s="28">
        <v>139</v>
      </c>
      <c r="E7" s="28">
        <v>483</v>
      </c>
      <c r="F7" s="28">
        <v>878</v>
      </c>
      <c r="G7" s="28">
        <v>377</v>
      </c>
      <c r="H7" s="28">
        <v>0</v>
      </c>
      <c r="I7" s="28">
        <v>46</v>
      </c>
      <c r="J7" s="28">
        <v>5371</v>
      </c>
      <c r="K7" s="28">
        <v>232</v>
      </c>
      <c r="L7" s="28">
        <v>258</v>
      </c>
      <c r="M7" s="28">
        <f>ROUND($M$3*B7%,0)</f>
        <v>0</v>
      </c>
      <c r="N7" s="28">
        <f>ROUND($N$3*B7%,0)</f>
        <v>0</v>
      </c>
      <c r="O7" s="11">
        <f>SUM(C7:N7)</f>
        <v>8437</v>
      </c>
      <c r="P7" s="12"/>
      <c r="Q7" s="11">
        <f>ROUND($Q$3*B7/100,0)</f>
        <v>0</v>
      </c>
      <c r="R7" s="12"/>
    </row>
    <row r="8" spans="1:18" s="9" customFormat="1" ht="12">
      <c r="A8" s="15" t="s">
        <v>3</v>
      </c>
      <c r="B8" s="25"/>
      <c r="C8" s="28">
        <v>1262</v>
      </c>
      <c r="D8" s="28">
        <v>2172</v>
      </c>
      <c r="E8" s="28">
        <v>2368</v>
      </c>
      <c r="F8" s="28">
        <v>3901</v>
      </c>
      <c r="G8" s="28">
        <v>139</v>
      </c>
      <c r="H8" s="28">
        <v>3589</v>
      </c>
      <c r="I8" s="28">
        <v>4027</v>
      </c>
      <c r="J8" s="28">
        <v>476</v>
      </c>
      <c r="K8" s="28">
        <v>13338</v>
      </c>
      <c r="L8" s="28">
        <v>1382</v>
      </c>
      <c r="M8" s="28">
        <f t="shared" ref="M8:M49" si="0">ROUND($M$3*B8%,0)</f>
        <v>0</v>
      </c>
      <c r="N8" s="28">
        <f t="shared" ref="N8:N49" si="1">ROUND($N$3*B8%,0)</f>
        <v>0</v>
      </c>
      <c r="O8" s="11">
        <f t="shared" ref="O8:O49" si="2">SUM(C8:N8)</f>
        <v>32654</v>
      </c>
      <c r="P8" s="12"/>
      <c r="Q8" s="11">
        <f t="shared" ref="Q8:Q49" si="3">ROUND($Q$3*B8/100,0)</f>
        <v>0</v>
      </c>
      <c r="R8" s="12"/>
    </row>
    <row r="9" spans="1:18" s="9" customFormat="1" ht="12">
      <c r="A9" s="15" t="s">
        <v>4</v>
      </c>
      <c r="B9" s="25"/>
      <c r="C9" s="28">
        <v>14600</v>
      </c>
      <c r="D9" s="28">
        <v>64556</v>
      </c>
      <c r="E9" s="28">
        <v>16737</v>
      </c>
      <c r="F9" s="28">
        <v>13347</v>
      </c>
      <c r="G9" s="28">
        <v>21719</v>
      </c>
      <c r="H9" s="28">
        <v>44786</v>
      </c>
      <c r="I9" s="28">
        <v>21402</v>
      </c>
      <c r="J9" s="28">
        <v>18706</v>
      </c>
      <c r="K9" s="28">
        <v>18797</v>
      </c>
      <c r="L9" s="28">
        <v>2326</v>
      </c>
      <c r="M9" s="28">
        <f t="shared" si="0"/>
        <v>0</v>
      </c>
      <c r="N9" s="28">
        <f t="shared" si="1"/>
        <v>0</v>
      </c>
      <c r="O9" s="11">
        <f t="shared" si="2"/>
        <v>236976</v>
      </c>
      <c r="P9" s="12"/>
      <c r="Q9" s="11">
        <f t="shared" si="3"/>
        <v>0</v>
      </c>
      <c r="R9" s="12"/>
    </row>
    <row r="10" spans="1:18" s="9" customFormat="1" ht="12">
      <c r="A10" s="15" t="s">
        <v>5</v>
      </c>
      <c r="B10" s="25"/>
      <c r="C10" s="28">
        <v>2493</v>
      </c>
      <c r="D10" s="28">
        <v>1078</v>
      </c>
      <c r="E10" s="28">
        <v>644</v>
      </c>
      <c r="F10" s="28">
        <v>144</v>
      </c>
      <c r="G10" s="28">
        <v>219</v>
      </c>
      <c r="H10" s="28">
        <v>191</v>
      </c>
      <c r="I10" s="28">
        <v>46</v>
      </c>
      <c r="J10" s="28">
        <v>197</v>
      </c>
      <c r="K10" s="28">
        <v>139</v>
      </c>
      <c r="L10" s="28">
        <v>164</v>
      </c>
      <c r="M10" s="28">
        <f t="shared" si="0"/>
        <v>0</v>
      </c>
      <c r="N10" s="28">
        <f t="shared" si="1"/>
        <v>0</v>
      </c>
      <c r="O10" s="11">
        <f t="shared" si="2"/>
        <v>5315</v>
      </c>
      <c r="P10" s="12"/>
      <c r="Q10" s="11">
        <f t="shared" si="3"/>
        <v>0</v>
      </c>
      <c r="R10" s="12"/>
    </row>
    <row r="11" spans="1:18" s="9" customFormat="1" ht="12">
      <c r="A11" s="15" t="s">
        <v>6</v>
      </c>
      <c r="B11" s="25"/>
      <c r="C11" s="28">
        <v>86</v>
      </c>
      <c r="D11" s="28">
        <v>48</v>
      </c>
      <c r="E11" s="28">
        <v>4026</v>
      </c>
      <c r="F11" s="28">
        <v>0</v>
      </c>
      <c r="G11" s="28">
        <v>67</v>
      </c>
      <c r="H11" s="28">
        <v>0</v>
      </c>
      <c r="I11" s="28">
        <v>0</v>
      </c>
      <c r="J11" s="28">
        <v>29</v>
      </c>
      <c r="K11" s="28">
        <v>36</v>
      </c>
      <c r="L11" s="28">
        <v>25</v>
      </c>
      <c r="M11" s="28">
        <f t="shared" si="0"/>
        <v>0</v>
      </c>
      <c r="N11" s="28">
        <f t="shared" si="1"/>
        <v>0</v>
      </c>
      <c r="O11" s="11">
        <f t="shared" si="2"/>
        <v>4317</v>
      </c>
      <c r="P11" s="12"/>
      <c r="Q11" s="11">
        <f t="shared" si="3"/>
        <v>0</v>
      </c>
      <c r="R11" s="12"/>
    </row>
    <row r="12" spans="1:18" s="9" customFormat="1" ht="12">
      <c r="A12" s="15" t="s">
        <v>7</v>
      </c>
      <c r="B12" s="25"/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f t="shared" si="0"/>
        <v>0</v>
      </c>
      <c r="N12" s="28">
        <f t="shared" si="1"/>
        <v>0</v>
      </c>
      <c r="O12" s="11">
        <f t="shared" si="2"/>
        <v>0</v>
      </c>
      <c r="P12" s="12"/>
      <c r="Q12" s="11">
        <f t="shared" si="3"/>
        <v>0</v>
      </c>
      <c r="R12" s="12"/>
    </row>
    <row r="13" spans="1:18" s="9" customFormat="1" ht="12">
      <c r="A13" s="15" t="s">
        <v>8</v>
      </c>
      <c r="B13" s="25"/>
      <c r="C13" s="28">
        <v>1813</v>
      </c>
      <c r="D13" s="28">
        <v>4137</v>
      </c>
      <c r="E13" s="28">
        <v>23572</v>
      </c>
      <c r="F13" s="28">
        <v>16849</v>
      </c>
      <c r="G13" s="28">
        <v>375</v>
      </c>
      <c r="H13" s="28">
        <v>5176</v>
      </c>
      <c r="I13" s="28">
        <v>6880</v>
      </c>
      <c r="J13" s="28">
        <v>2898</v>
      </c>
      <c r="K13" s="28">
        <v>2021</v>
      </c>
      <c r="L13" s="28">
        <v>1079</v>
      </c>
      <c r="M13" s="28">
        <f t="shared" si="0"/>
        <v>0</v>
      </c>
      <c r="N13" s="28">
        <f t="shared" si="1"/>
        <v>0</v>
      </c>
      <c r="O13" s="11">
        <f t="shared" si="2"/>
        <v>64800</v>
      </c>
      <c r="P13" s="12"/>
      <c r="Q13" s="11">
        <f t="shared" si="3"/>
        <v>0</v>
      </c>
      <c r="R13" s="12"/>
    </row>
    <row r="14" spans="1:18" s="9" customFormat="1" ht="12">
      <c r="A14" s="15" t="s">
        <v>9</v>
      </c>
      <c r="B14" s="25"/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f t="shared" si="0"/>
        <v>0</v>
      </c>
      <c r="N14" s="28">
        <f t="shared" si="1"/>
        <v>0</v>
      </c>
      <c r="O14" s="11">
        <f t="shared" si="2"/>
        <v>0</v>
      </c>
      <c r="P14" s="12"/>
      <c r="Q14" s="11">
        <f t="shared" si="3"/>
        <v>0</v>
      </c>
      <c r="R14" s="12"/>
    </row>
    <row r="15" spans="1:18" s="9" customFormat="1" ht="12">
      <c r="A15" s="15" t="s">
        <v>10</v>
      </c>
      <c r="B15" s="25"/>
      <c r="C15" s="28">
        <v>39049</v>
      </c>
      <c r="D15" s="28">
        <v>55997</v>
      </c>
      <c r="E15" s="28">
        <v>48196</v>
      </c>
      <c r="F15" s="28">
        <v>53271</v>
      </c>
      <c r="G15" s="28">
        <v>38314</v>
      </c>
      <c r="H15" s="28">
        <v>51570</v>
      </c>
      <c r="I15" s="28">
        <v>38948</v>
      </c>
      <c r="J15" s="28">
        <v>47706</v>
      </c>
      <c r="K15" s="28">
        <v>19839</v>
      </c>
      <c r="L15" s="28">
        <v>13112</v>
      </c>
      <c r="M15" s="28">
        <f t="shared" si="0"/>
        <v>0</v>
      </c>
      <c r="N15" s="28">
        <f t="shared" si="1"/>
        <v>0</v>
      </c>
      <c r="O15" s="11">
        <f t="shared" si="2"/>
        <v>406002</v>
      </c>
      <c r="P15" s="12"/>
      <c r="Q15" s="11">
        <f t="shared" si="3"/>
        <v>0</v>
      </c>
      <c r="R15" s="12"/>
    </row>
    <row r="16" spans="1:18" s="9" customFormat="1" ht="12">
      <c r="A16" s="15" t="s">
        <v>11</v>
      </c>
      <c r="B16" s="25"/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f t="shared" si="0"/>
        <v>0</v>
      </c>
      <c r="N16" s="28">
        <f t="shared" si="1"/>
        <v>0</v>
      </c>
      <c r="O16" s="11">
        <f t="shared" si="2"/>
        <v>0</v>
      </c>
      <c r="P16" s="12"/>
      <c r="Q16" s="11">
        <f t="shared" si="3"/>
        <v>0</v>
      </c>
      <c r="R16" s="12"/>
    </row>
    <row r="17" spans="1:18" s="9" customFormat="1" ht="12">
      <c r="A17" s="15" t="s">
        <v>12</v>
      </c>
      <c r="B17" s="25"/>
      <c r="C17" s="28">
        <v>946</v>
      </c>
      <c r="D17" s="28">
        <v>3139</v>
      </c>
      <c r="E17" s="28">
        <v>2912</v>
      </c>
      <c r="F17" s="28">
        <v>577</v>
      </c>
      <c r="G17" s="28">
        <v>1428</v>
      </c>
      <c r="H17" s="28">
        <v>3002</v>
      </c>
      <c r="I17" s="28">
        <v>6132</v>
      </c>
      <c r="J17" s="28">
        <v>217</v>
      </c>
      <c r="K17" s="28">
        <v>72</v>
      </c>
      <c r="L17" s="28">
        <v>69</v>
      </c>
      <c r="M17" s="28">
        <f t="shared" si="0"/>
        <v>0</v>
      </c>
      <c r="N17" s="28">
        <f t="shared" si="1"/>
        <v>0</v>
      </c>
      <c r="O17" s="11">
        <f t="shared" si="2"/>
        <v>18494</v>
      </c>
      <c r="P17" s="12"/>
      <c r="Q17" s="11">
        <f t="shared" si="3"/>
        <v>0</v>
      </c>
      <c r="R17" s="12"/>
    </row>
    <row r="18" spans="1:18" s="9" customFormat="1" ht="12">
      <c r="A18" s="15" t="s">
        <v>13</v>
      </c>
      <c r="B18" s="25"/>
      <c r="C18" s="28">
        <v>11747</v>
      </c>
      <c r="D18" s="28">
        <v>15506</v>
      </c>
      <c r="E18" s="28">
        <v>1496</v>
      </c>
      <c r="F18" s="28">
        <v>6173</v>
      </c>
      <c r="G18" s="28">
        <v>2253</v>
      </c>
      <c r="H18" s="28">
        <v>3434</v>
      </c>
      <c r="I18" s="28">
        <v>1502</v>
      </c>
      <c r="J18" s="28">
        <v>12291</v>
      </c>
      <c r="K18" s="28">
        <v>4187</v>
      </c>
      <c r="L18" s="28">
        <v>307</v>
      </c>
      <c r="M18" s="28">
        <f t="shared" si="0"/>
        <v>0</v>
      </c>
      <c r="N18" s="28">
        <f t="shared" si="1"/>
        <v>0</v>
      </c>
      <c r="O18" s="11">
        <f t="shared" si="2"/>
        <v>58896</v>
      </c>
      <c r="P18" s="12"/>
      <c r="Q18" s="11">
        <f t="shared" si="3"/>
        <v>0</v>
      </c>
      <c r="R18" s="12"/>
    </row>
    <row r="19" spans="1:18" s="9" customFormat="1" ht="12">
      <c r="A19" s="15" t="s">
        <v>14</v>
      </c>
      <c r="B19" s="25"/>
      <c r="C19" s="28">
        <v>2739</v>
      </c>
      <c r="D19" s="28">
        <v>3021</v>
      </c>
      <c r="E19" s="28">
        <v>830</v>
      </c>
      <c r="F19" s="28">
        <v>2824</v>
      </c>
      <c r="G19" s="28">
        <v>1925</v>
      </c>
      <c r="H19" s="28">
        <v>3446</v>
      </c>
      <c r="I19" s="28">
        <v>1331</v>
      </c>
      <c r="J19" s="28">
        <v>1213</v>
      </c>
      <c r="K19" s="28">
        <v>770</v>
      </c>
      <c r="L19" s="28">
        <v>705</v>
      </c>
      <c r="M19" s="28">
        <f t="shared" si="0"/>
        <v>0</v>
      </c>
      <c r="N19" s="28">
        <f t="shared" si="1"/>
        <v>0</v>
      </c>
      <c r="O19" s="11">
        <f t="shared" si="2"/>
        <v>18804</v>
      </c>
      <c r="P19" s="12"/>
      <c r="Q19" s="11">
        <f t="shared" si="3"/>
        <v>0</v>
      </c>
      <c r="R19" s="12"/>
    </row>
    <row r="20" spans="1:18" s="9" customFormat="1" ht="12">
      <c r="A20" s="15" t="s">
        <v>15</v>
      </c>
      <c r="B20" s="25"/>
      <c r="C20" s="28">
        <v>421</v>
      </c>
      <c r="D20" s="28">
        <v>4383</v>
      </c>
      <c r="E20" s="28">
        <v>396</v>
      </c>
      <c r="F20" s="28">
        <v>65</v>
      </c>
      <c r="G20" s="28">
        <v>143</v>
      </c>
      <c r="H20" s="28">
        <v>2</v>
      </c>
      <c r="I20" s="28">
        <v>37</v>
      </c>
      <c r="J20" s="28">
        <v>10</v>
      </c>
      <c r="K20" s="28">
        <v>149</v>
      </c>
      <c r="L20" s="28">
        <v>1000</v>
      </c>
      <c r="M20" s="28">
        <f t="shared" si="0"/>
        <v>0</v>
      </c>
      <c r="N20" s="28">
        <f>ROUND($N$3*B20%,0)</f>
        <v>0</v>
      </c>
      <c r="O20" s="11">
        <f t="shared" si="2"/>
        <v>6606</v>
      </c>
      <c r="P20" s="12"/>
      <c r="Q20" s="11">
        <f t="shared" si="3"/>
        <v>0</v>
      </c>
      <c r="R20" s="12"/>
    </row>
    <row r="21" spans="1:18" s="9" customFormat="1" ht="12">
      <c r="A21" s="15" t="s">
        <v>16</v>
      </c>
      <c r="B21" s="25"/>
      <c r="C21" s="28">
        <v>2755</v>
      </c>
      <c r="D21" s="28">
        <v>3489</v>
      </c>
      <c r="E21" s="28">
        <v>2575</v>
      </c>
      <c r="F21" s="28">
        <v>1895</v>
      </c>
      <c r="G21" s="28">
        <v>735</v>
      </c>
      <c r="H21" s="28">
        <v>1448</v>
      </c>
      <c r="I21" s="28">
        <v>539</v>
      </c>
      <c r="J21" s="28">
        <v>1614</v>
      </c>
      <c r="K21" s="28">
        <v>417</v>
      </c>
      <c r="L21" s="28">
        <v>1044</v>
      </c>
      <c r="M21" s="28">
        <f t="shared" si="0"/>
        <v>0</v>
      </c>
      <c r="N21" s="28">
        <f t="shared" si="1"/>
        <v>0</v>
      </c>
      <c r="O21" s="11">
        <f t="shared" si="2"/>
        <v>16511</v>
      </c>
      <c r="P21" s="12"/>
      <c r="Q21" s="11">
        <f t="shared" si="3"/>
        <v>0</v>
      </c>
      <c r="R21" s="12"/>
    </row>
    <row r="22" spans="1:18" s="9" customFormat="1" ht="12">
      <c r="A22" s="15" t="s">
        <v>17</v>
      </c>
      <c r="B22" s="25"/>
      <c r="C22" s="28">
        <v>2025</v>
      </c>
      <c r="D22" s="28">
        <v>207</v>
      </c>
      <c r="E22" s="28">
        <v>396</v>
      </c>
      <c r="F22" s="28">
        <v>88</v>
      </c>
      <c r="G22" s="28">
        <v>79</v>
      </c>
      <c r="H22" s="28">
        <v>44</v>
      </c>
      <c r="I22" s="28">
        <v>3</v>
      </c>
      <c r="J22" s="28">
        <v>211</v>
      </c>
      <c r="K22" s="28">
        <v>0</v>
      </c>
      <c r="L22" s="28">
        <v>359</v>
      </c>
      <c r="M22" s="28">
        <f t="shared" si="0"/>
        <v>0</v>
      </c>
      <c r="N22" s="28">
        <f t="shared" si="1"/>
        <v>0</v>
      </c>
      <c r="O22" s="11">
        <f t="shared" si="2"/>
        <v>3412</v>
      </c>
      <c r="P22" s="12"/>
      <c r="Q22" s="11">
        <f t="shared" si="3"/>
        <v>0</v>
      </c>
      <c r="R22" s="12"/>
    </row>
    <row r="23" spans="1:18" s="9" customFormat="1" ht="12">
      <c r="A23" s="15" t="s">
        <v>18</v>
      </c>
      <c r="B23" s="25"/>
      <c r="C23" s="28">
        <v>569</v>
      </c>
      <c r="D23" s="28">
        <v>2641</v>
      </c>
      <c r="E23" s="28">
        <v>436</v>
      </c>
      <c r="F23" s="28">
        <v>137</v>
      </c>
      <c r="G23" s="28">
        <v>501</v>
      </c>
      <c r="H23" s="28">
        <v>2053</v>
      </c>
      <c r="I23" s="28">
        <v>49</v>
      </c>
      <c r="J23" s="28">
        <v>1559</v>
      </c>
      <c r="K23" s="28">
        <v>2419</v>
      </c>
      <c r="L23" s="28">
        <v>788</v>
      </c>
      <c r="M23" s="28">
        <f t="shared" si="0"/>
        <v>0</v>
      </c>
      <c r="N23" s="28">
        <f t="shared" si="1"/>
        <v>0</v>
      </c>
      <c r="O23" s="11">
        <f t="shared" si="2"/>
        <v>11152</v>
      </c>
      <c r="P23" s="12"/>
      <c r="Q23" s="11">
        <f t="shared" si="3"/>
        <v>0</v>
      </c>
      <c r="R23" s="12"/>
    </row>
    <row r="24" spans="1:18" s="9" customFormat="1" ht="12">
      <c r="A24" s="15" t="s">
        <v>19</v>
      </c>
      <c r="B24" s="25"/>
      <c r="C24" s="28">
        <v>254</v>
      </c>
      <c r="D24" s="28">
        <v>69</v>
      </c>
      <c r="E24" s="28">
        <v>959</v>
      </c>
      <c r="F24" s="28">
        <v>198</v>
      </c>
      <c r="G24" s="28">
        <v>258</v>
      </c>
      <c r="H24" s="28">
        <v>375</v>
      </c>
      <c r="I24" s="28">
        <v>14</v>
      </c>
      <c r="J24" s="28">
        <v>962</v>
      </c>
      <c r="K24" s="28">
        <v>407</v>
      </c>
      <c r="L24" s="28">
        <v>3</v>
      </c>
      <c r="M24" s="28">
        <f t="shared" si="0"/>
        <v>0</v>
      </c>
      <c r="N24" s="28">
        <f t="shared" si="1"/>
        <v>0</v>
      </c>
      <c r="O24" s="11">
        <f t="shared" si="2"/>
        <v>3499</v>
      </c>
      <c r="P24" s="12"/>
      <c r="Q24" s="11">
        <f t="shared" si="3"/>
        <v>0</v>
      </c>
      <c r="R24" s="12"/>
    </row>
    <row r="25" spans="1:18" s="9" customFormat="1" ht="12">
      <c r="A25" s="15" t="s">
        <v>20</v>
      </c>
      <c r="B25" s="25"/>
      <c r="C25" s="28">
        <v>199</v>
      </c>
      <c r="D25" s="28">
        <v>265</v>
      </c>
      <c r="E25" s="28">
        <v>322</v>
      </c>
      <c r="F25" s="28">
        <v>639</v>
      </c>
      <c r="G25" s="28">
        <v>255</v>
      </c>
      <c r="H25" s="28">
        <v>296</v>
      </c>
      <c r="I25" s="28">
        <v>508</v>
      </c>
      <c r="J25" s="28">
        <v>88</v>
      </c>
      <c r="K25" s="28">
        <v>39</v>
      </c>
      <c r="L25" s="28">
        <v>11</v>
      </c>
      <c r="M25" s="28">
        <f t="shared" si="0"/>
        <v>0</v>
      </c>
      <c r="N25" s="28">
        <f t="shared" si="1"/>
        <v>0</v>
      </c>
      <c r="O25" s="11">
        <f t="shared" si="2"/>
        <v>2622</v>
      </c>
      <c r="P25" s="12"/>
      <c r="Q25" s="11">
        <f t="shared" si="3"/>
        <v>0</v>
      </c>
      <c r="R25" s="12"/>
    </row>
    <row r="26" spans="1:18" s="9" customFormat="1" ht="12">
      <c r="A26" s="15" t="s">
        <v>21</v>
      </c>
      <c r="B26" s="25"/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f t="shared" si="0"/>
        <v>0</v>
      </c>
      <c r="N26" s="28">
        <f t="shared" si="1"/>
        <v>0</v>
      </c>
      <c r="O26" s="11">
        <f t="shared" si="2"/>
        <v>0</v>
      </c>
      <c r="P26" s="12"/>
      <c r="Q26" s="11">
        <f t="shared" si="3"/>
        <v>0</v>
      </c>
      <c r="R26" s="12"/>
    </row>
    <row r="27" spans="1:18" s="9" customFormat="1" ht="12">
      <c r="A27" s="15" t="s">
        <v>22</v>
      </c>
      <c r="B27" s="25"/>
      <c r="C27" s="28">
        <v>52735</v>
      </c>
      <c r="D27" s="28">
        <v>41414</v>
      </c>
      <c r="E27" s="28">
        <v>45129</v>
      </c>
      <c r="F27" s="28">
        <v>26156</v>
      </c>
      <c r="G27" s="28">
        <v>14657</v>
      </c>
      <c r="H27" s="28">
        <v>24559</v>
      </c>
      <c r="I27" s="28">
        <v>8606</v>
      </c>
      <c r="J27" s="28">
        <v>16712</v>
      </c>
      <c r="K27" s="28">
        <v>13850</v>
      </c>
      <c r="L27" s="28">
        <v>6018</v>
      </c>
      <c r="M27" s="28">
        <f t="shared" si="0"/>
        <v>0</v>
      </c>
      <c r="N27" s="28">
        <f t="shared" si="1"/>
        <v>0</v>
      </c>
      <c r="O27" s="11">
        <f t="shared" si="2"/>
        <v>249836</v>
      </c>
      <c r="P27" s="12"/>
      <c r="Q27" s="11">
        <f t="shared" si="3"/>
        <v>0</v>
      </c>
      <c r="R27" s="12"/>
    </row>
    <row r="28" spans="1:18" s="9" customFormat="1" ht="12">
      <c r="A28" s="15" t="s">
        <v>23</v>
      </c>
      <c r="B28" s="25"/>
      <c r="C28" s="28">
        <v>90602</v>
      </c>
      <c r="D28" s="28">
        <v>138782</v>
      </c>
      <c r="E28" s="28">
        <v>160251</v>
      </c>
      <c r="F28" s="28">
        <v>163075</v>
      </c>
      <c r="G28" s="28">
        <v>139758</v>
      </c>
      <c r="H28" s="28">
        <v>135837</v>
      </c>
      <c r="I28" s="28">
        <v>91316</v>
      </c>
      <c r="J28" s="28">
        <v>87838</v>
      </c>
      <c r="K28" s="28">
        <v>118501.55</v>
      </c>
      <c r="L28" s="28">
        <v>26270</v>
      </c>
      <c r="M28" s="28">
        <f t="shared" si="0"/>
        <v>0</v>
      </c>
      <c r="N28" s="28">
        <f t="shared" si="1"/>
        <v>0</v>
      </c>
      <c r="O28" s="11">
        <f t="shared" si="2"/>
        <v>1152230.55</v>
      </c>
      <c r="P28" s="12"/>
      <c r="Q28" s="11">
        <f t="shared" si="3"/>
        <v>0</v>
      </c>
      <c r="R28" s="12"/>
    </row>
    <row r="29" spans="1:18" s="9" customFormat="1" ht="12">
      <c r="A29" s="15" t="s">
        <v>24</v>
      </c>
      <c r="B29" s="25"/>
      <c r="C29" s="28">
        <v>76</v>
      </c>
      <c r="D29" s="28">
        <v>225</v>
      </c>
      <c r="E29" s="28">
        <v>121</v>
      </c>
      <c r="F29" s="28">
        <v>35</v>
      </c>
      <c r="G29" s="28">
        <v>6</v>
      </c>
      <c r="H29" s="28">
        <v>5</v>
      </c>
      <c r="I29" s="28">
        <v>32</v>
      </c>
      <c r="J29" s="28">
        <v>1</v>
      </c>
      <c r="K29" s="28">
        <v>1</v>
      </c>
      <c r="L29" s="28">
        <v>0</v>
      </c>
      <c r="M29" s="28">
        <f t="shared" si="0"/>
        <v>0</v>
      </c>
      <c r="N29" s="28">
        <f t="shared" si="1"/>
        <v>0</v>
      </c>
      <c r="O29" s="11">
        <f t="shared" si="2"/>
        <v>502</v>
      </c>
      <c r="P29" s="12"/>
      <c r="Q29" s="11">
        <f t="shared" si="3"/>
        <v>0</v>
      </c>
      <c r="R29" s="12"/>
    </row>
    <row r="30" spans="1:18" s="9" customFormat="1" ht="12">
      <c r="A30" s="15" t="s">
        <v>25</v>
      </c>
      <c r="B30" s="25"/>
      <c r="C30" s="28">
        <v>6334</v>
      </c>
      <c r="D30" s="28">
        <v>5707</v>
      </c>
      <c r="E30" s="28">
        <v>1118</v>
      </c>
      <c r="F30" s="28">
        <v>6591</v>
      </c>
      <c r="G30" s="28">
        <v>724</v>
      </c>
      <c r="H30" s="28">
        <v>4736</v>
      </c>
      <c r="I30" s="28">
        <v>0</v>
      </c>
      <c r="J30" s="28">
        <v>793</v>
      </c>
      <c r="K30" s="28">
        <v>483</v>
      </c>
      <c r="L30" s="28">
        <v>163</v>
      </c>
      <c r="M30" s="28">
        <f t="shared" si="0"/>
        <v>0</v>
      </c>
      <c r="N30" s="28">
        <f t="shared" si="1"/>
        <v>0</v>
      </c>
      <c r="O30" s="11">
        <f t="shared" si="2"/>
        <v>26649</v>
      </c>
      <c r="P30" s="12"/>
      <c r="Q30" s="11">
        <f t="shared" si="3"/>
        <v>0</v>
      </c>
      <c r="R30" s="12"/>
    </row>
    <row r="31" spans="1:18" s="9" customFormat="1" ht="12">
      <c r="A31" s="15" t="s">
        <v>26</v>
      </c>
      <c r="B31" s="25"/>
      <c r="C31" s="28">
        <v>11882</v>
      </c>
      <c r="D31" s="28">
        <v>7288</v>
      </c>
      <c r="E31" s="28">
        <v>5277</v>
      </c>
      <c r="F31" s="28">
        <v>12811</v>
      </c>
      <c r="G31" s="28">
        <v>8386</v>
      </c>
      <c r="H31" s="28">
        <v>2988</v>
      </c>
      <c r="I31" s="28">
        <v>1945</v>
      </c>
      <c r="J31" s="28">
        <v>587</v>
      </c>
      <c r="K31" s="28">
        <v>14441</v>
      </c>
      <c r="L31" s="28">
        <v>882</v>
      </c>
      <c r="M31" s="28">
        <f t="shared" si="0"/>
        <v>0</v>
      </c>
      <c r="N31" s="28">
        <f t="shared" si="1"/>
        <v>0</v>
      </c>
      <c r="O31" s="11">
        <f t="shared" si="2"/>
        <v>66487</v>
      </c>
      <c r="P31" s="12"/>
      <c r="Q31" s="11">
        <f t="shared" si="3"/>
        <v>0</v>
      </c>
      <c r="R31" s="12"/>
    </row>
    <row r="32" spans="1:18" s="9" customFormat="1" ht="12">
      <c r="A32" s="15" t="s">
        <v>27</v>
      </c>
      <c r="B32" s="25"/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f t="shared" si="0"/>
        <v>0</v>
      </c>
      <c r="N32" s="28">
        <f t="shared" si="1"/>
        <v>0</v>
      </c>
      <c r="O32" s="11">
        <f t="shared" si="2"/>
        <v>0</v>
      </c>
      <c r="P32" s="12"/>
      <c r="Q32" s="11">
        <f t="shared" si="3"/>
        <v>0</v>
      </c>
      <c r="R32" s="12"/>
    </row>
    <row r="33" spans="1:19" s="9" customFormat="1" ht="12">
      <c r="A33" s="15" t="s">
        <v>28</v>
      </c>
      <c r="B33" s="25"/>
      <c r="C33" s="28">
        <v>99794</v>
      </c>
      <c r="D33" s="28">
        <v>136476</v>
      </c>
      <c r="E33" s="28">
        <v>214997</v>
      </c>
      <c r="F33" s="28">
        <v>142707</v>
      </c>
      <c r="G33" s="28">
        <v>107793</v>
      </c>
      <c r="H33" s="28">
        <v>86817</v>
      </c>
      <c r="I33" s="28">
        <v>61370</v>
      </c>
      <c r="J33" s="28">
        <v>95148</v>
      </c>
      <c r="K33" s="28">
        <v>96279</v>
      </c>
      <c r="L33" s="28">
        <v>14845</v>
      </c>
      <c r="M33" s="28">
        <f t="shared" si="0"/>
        <v>0</v>
      </c>
      <c r="N33" s="28">
        <f t="shared" si="1"/>
        <v>0</v>
      </c>
      <c r="O33" s="11">
        <f t="shared" si="2"/>
        <v>1056226</v>
      </c>
      <c r="P33" s="12"/>
      <c r="Q33" s="11">
        <f t="shared" si="3"/>
        <v>0</v>
      </c>
      <c r="R33" s="12"/>
    </row>
    <row r="34" spans="1:19" s="9" customFormat="1" ht="12">
      <c r="A34" s="15" t="s">
        <v>29</v>
      </c>
      <c r="B34" s="25"/>
      <c r="C34" s="28">
        <v>1</v>
      </c>
      <c r="D34" s="28">
        <v>29</v>
      </c>
      <c r="E34" s="28">
        <v>122</v>
      </c>
      <c r="F34" s="28">
        <v>4</v>
      </c>
      <c r="G34" s="28">
        <v>0</v>
      </c>
      <c r="H34" s="28">
        <v>35</v>
      </c>
      <c r="I34" s="28">
        <v>0</v>
      </c>
      <c r="J34" s="28">
        <v>0</v>
      </c>
      <c r="K34" s="28">
        <v>0</v>
      </c>
      <c r="L34" s="28">
        <v>2</v>
      </c>
      <c r="M34" s="28">
        <f t="shared" si="0"/>
        <v>0</v>
      </c>
      <c r="N34" s="28">
        <f t="shared" si="1"/>
        <v>0</v>
      </c>
      <c r="O34" s="11">
        <f t="shared" si="2"/>
        <v>193</v>
      </c>
      <c r="P34" s="12"/>
      <c r="Q34" s="11">
        <f t="shared" si="3"/>
        <v>0</v>
      </c>
      <c r="R34" s="12"/>
    </row>
    <row r="35" spans="1:19" s="9" customFormat="1" ht="12">
      <c r="A35" s="15" t="s">
        <v>30</v>
      </c>
      <c r="B35" s="25"/>
      <c r="C35" s="28">
        <v>3499</v>
      </c>
      <c r="D35" s="28">
        <v>4803</v>
      </c>
      <c r="E35" s="28">
        <v>3359</v>
      </c>
      <c r="F35" s="28">
        <v>813</v>
      </c>
      <c r="G35" s="28">
        <v>1409</v>
      </c>
      <c r="H35" s="28">
        <v>1665</v>
      </c>
      <c r="I35" s="28">
        <v>5162</v>
      </c>
      <c r="J35" s="28">
        <v>189</v>
      </c>
      <c r="K35" s="28">
        <v>1442</v>
      </c>
      <c r="L35" s="28">
        <v>588</v>
      </c>
      <c r="M35" s="28">
        <f t="shared" si="0"/>
        <v>0</v>
      </c>
      <c r="N35" s="28">
        <f t="shared" si="1"/>
        <v>0</v>
      </c>
      <c r="O35" s="11">
        <f t="shared" si="2"/>
        <v>22929</v>
      </c>
      <c r="P35" s="12"/>
      <c r="Q35" s="11">
        <f t="shared" si="3"/>
        <v>0</v>
      </c>
      <c r="R35" s="12"/>
    </row>
    <row r="36" spans="1:19" s="9" customFormat="1" ht="12">
      <c r="A36" s="15" t="s">
        <v>31</v>
      </c>
      <c r="B36" s="25"/>
      <c r="C36" s="28">
        <v>52</v>
      </c>
      <c r="D36" s="28">
        <v>1656</v>
      </c>
      <c r="E36" s="28">
        <v>664</v>
      </c>
      <c r="F36" s="28">
        <v>2779</v>
      </c>
      <c r="G36" s="28">
        <v>565</v>
      </c>
      <c r="H36" s="28">
        <v>642</v>
      </c>
      <c r="I36" s="28">
        <v>17</v>
      </c>
      <c r="J36" s="28">
        <v>24</v>
      </c>
      <c r="K36" s="28">
        <v>2005</v>
      </c>
      <c r="L36" s="28">
        <v>0</v>
      </c>
      <c r="M36" s="28">
        <f t="shared" si="0"/>
        <v>0</v>
      </c>
      <c r="N36" s="28">
        <f t="shared" si="1"/>
        <v>0</v>
      </c>
      <c r="O36" s="11">
        <f t="shared" si="2"/>
        <v>8404</v>
      </c>
      <c r="P36" s="12"/>
      <c r="Q36" s="11">
        <f t="shared" si="3"/>
        <v>0</v>
      </c>
      <c r="R36" s="12"/>
    </row>
    <row r="37" spans="1:19" s="9" customFormat="1" ht="12">
      <c r="A37" s="15" t="s">
        <v>32</v>
      </c>
      <c r="B37" s="25"/>
      <c r="C37" s="28">
        <v>440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1</v>
      </c>
      <c r="L37" s="28">
        <v>0</v>
      </c>
      <c r="M37" s="28">
        <f t="shared" si="0"/>
        <v>0</v>
      </c>
      <c r="N37" s="28">
        <f t="shared" si="1"/>
        <v>0</v>
      </c>
      <c r="O37" s="11">
        <f t="shared" si="2"/>
        <v>441</v>
      </c>
      <c r="P37" s="12"/>
      <c r="Q37" s="11">
        <f t="shared" si="3"/>
        <v>0</v>
      </c>
      <c r="R37" s="12"/>
    </row>
    <row r="38" spans="1:19" s="9" customFormat="1" ht="12">
      <c r="A38" s="15" t="s">
        <v>33</v>
      </c>
      <c r="B38" s="25"/>
      <c r="C38" s="28">
        <v>162129</v>
      </c>
      <c r="D38" s="28">
        <v>204454</v>
      </c>
      <c r="E38" s="28">
        <v>260917</v>
      </c>
      <c r="F38" s="28">
        <v>213565</v>
      </c>
      <c r="G38" s="28">
        <v>190083</v>
      </c>
      <c r="H38" s="28">
        <v>219606</v>
      </c>
      <c r="I38" s="28">
        <v>131351</v>
      </c>
      <c r="J38" s="28">
        <v>91041</v>
      </c>
      <c r="K38" s="28">
        <v>202502</v>
      </c>
      <c r="L38" s="28">
        <v>194484</v>
      </c>
      <c r="M38" s="28">
        <f t="shared" ref="M38" si="4">ROUND($M$3*B38%,0)</f>
        <v>0</v>
      </c>
      <c r="N38" s="28">
        <f t="shared" ref="N38" si="5">ROUND($N$3*B38%,0)</f>
        <v>0</v>
      </c>
      <c r="O38" s="11">
        <f t="shared" si="2"/>
        <v>1870132</v>
      </c>
      <c r="P38" s="12"/>
      <c r="Q38" s="11">
        <f>ROUND($Q$3*B38/100,0)</f>
        <v>0</v>
      </c>
      <c r="R38" s="12"/>
    </row>
    <row r="39" spans="1:19" s="9" customFormat="1" ht="12">
      <c r="A39" s="15" t="s">
        <v>34</v>
      </c>
      <c r="B39" s="25"/>
      <c r="C39" s="28">
        <v>10152</v>
      </c>
      <c r="D39" s="28">
        <v>51879</v>
      </c>
      <c r="E39" s="28">
        <v>32870</v>
      </c>
      <c r="F39" s="28">
        <v>87582</v>
      </c>
      <c r="G39" s="28">
        <v>41620</v>
      </c>
      <c r="H39" s="28">
        <v>31330</v>
      </c>
      <c r="I39" s="28">
        <v>7982</v>
      </c>
      <c r="J39" s="28">
        <v>35840</v>
      </c>
      <c r="K39" s="28">
        <v>33131</v>
      </c>
      <c r="L39" s="28">
        <v>5017</v>
      </c>
      <c r="M39" s="28">
        <f t="shared" si="0"/>
        <v>0</v>
      </c>
      <c r="N39" s="28">
        <f t="shared" si="1"/>
        <v>0</v>
      </c>
      <c r="O39" s="11">
        <f t="shared" si="2"/>
        <v>337403</v>
      </c>
      <c r="P39" s="12"/>
      <c r="Q39" s="11">
        <f t="shared" si="3"/>
        <v>0</v>
      </c>
      <c r="R39" s="12"/>
    </row>
    <row r="40" spans="1:19" s="9" customFormat="1" ht="12">
      <c r="A40" s="15" t="s">
        <v>35</v>
      </c>
      <c r="B40" s="25"/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f t="shared" si="0"/>
        <v>0</v>
      </c>
      <c r="N40" s="28">
        <f t="shared" si="1"/>
        <v>0</v>
      </c>
      <c r="O40" s="11">
        <f t="shared" si="2"/>
        <v>0</v>
      </c>
      <c r="P40" s="12"/>
      <c r="Q40" s="11">
        <f t="shared" si="3"/>
        <v>0</v>
      </c>
      <c r="R40" s="12"/>
    </row>
    <row r="41" spans="1:19" s="9" customFormat="1" ht="12">
      <c r="A41" s="15" t="s">
        <v>36</v>
      </c>
      <c r="B41" s="25"/>
      <c r="C41" s="28">
        <v>1620</v>
      </c>
      <c r="D41" s="28">
        <v>3312</v>
      </c>
      <c r="E41" s="28">
        <v>18187</v>
      </c>
      <c r="F41" s="28">
        <v>12799</v>
      </c>
      <c r="G41" s="28">
        <v>1891</v>
      </c>
      <c r="H41" s="28">
        <v>3149</v>
      </c>
      <c r="I41" s="28">
        <v>4819</v>
      </c>
      <c r="J41" s="28">
        <v>2701</v>
      </c>
      <c r="K41" s="28">
        <v>3301</v>
      </c>
      <c r="L41" s="28">
        <v>2532</v>
      </c>
      <c r="M41" s="28">
        <f t="shared" si="0"/>
        <v>0</v>
      </c>
      <c r="N41" s="28">
        <f t="shared" si="1"/>
        <v>0</v>
      </c>
      <c r="O41" s="11">
        <f t="shared" si="2"/>
        <v>54311</v>
      </c>
      <c r="P41" s="12"/>
      <c r="Q41" s="11">
        <f t="shared" si="3"/>
        <v>0</v>
      </c>
      <c r="R41" s="12"/>
    </row>
    <row r="42" spans="1:19" s="9" customFormat="1" ht="12">
      <c r="A42" s="15" t="s">
        <v>37</v>
      </c>
      <c r="B42" s="25"/>
      <c r="C42" s="28">
        <v>71</v>
      </c>
      <c r="D42" s="28">
        <v>0</v>
      </c>
      <c r="E42" s="28">
        <v>66</v>
      </c>
      <c r="F42" s="28">
        <v>0</v>
      </c>
      <c r="G42" s="28">
        <v>101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f t="shared" si="0"/>
        <v>0</v>
      </c>
      <c r="N42" s="28">
        <f t="shared" si="1"/>
        <v>0</v>
      </c>
      <c r="O42" s="11">
        <f t="shared" si="2"/>
        <v>238</v>
      </c>
      <c r="P42" s="12"/>
      <c r="Q42" s="11">
        <f t="shared" si="3"/>
        <v>0</v>
      </c>
      <c r="R42" s="12"/>
    </row>
    <row r="43" spans="1:19" s="9" customFormat="1" ht="12">
      <c r="A43" s="15" t="s">
        <v>38</v>
      </c>
      <c r="B43" s="25"/>
      <c r="C43" s="28">
        <v>5831</v>
      </c>
      <c r="D43" s="28">
        <v>238</v>
      </c>
      <c r="E43" s="28">
        <v>422</v>
      </c>
      <c r="F43" s="28">
        <v>3149</v>
      </c>
      <c r="G43" s="28">
        <v>959</v>
      </c>
      <c r="H43" s="28">
        <v>4938</v>
      </c>
      <c r="I43" s="28">
        <v>764</v>
      </c>
      <c r="J43" s="28">
        <v>25</v>
      </c>
      <c r="K43" s="28">
        <v>671</v>
      </c>
      <c r="L43" s="28">
        <v>99</v>
      </c>
      <c r="M43" s="28">
        <f t="shared" si="0"/>
        <v>0</v>
      </c>
      <c r="N43" s="28">
        <f t="shared" si="1"/>
        <v>0</v>
      </c>
      <c r="O43" s="11">
        <f t="shared" si="2"/>
        <v>17096</v>
      </c>
      <c r="P43" s="12"/>
      <c r="Q43" s="11">
        <f t="shared" si="3"/>
        <v>0</v>
      </c>
      <c r="R43" s="12"/>
    </row>
    <row r="44" spans="1:19" s="9" customFormat="1" ht="12">
      <c r="A44" s="15" t="s">
        <v>39</v>
      </c>
      <c r="B44" s="25"/>
      <c r="C44" s="28">
        <v>86179</v>
      </c>
      <c r="D44" s="28">
        <v>97410</v>
      </c>
      <c r="E44" s="28">
        <v>106117</v>
      </c>
      <c r="F44" s="28">
        <v>91843</v>
      </c>
      <c r="G44" s="28">
        <v>132134</v>
      </c>
      <c r="H44" s="28">
        <v>129986</v>
      </c>
      <c r="I44" s="28">
        <v>170355</v>
      </c>
      <c r="J44" s="28">
        <v>50609</v>
      </c>
      <c r="K44" s="28">
        <v>60528</v>
      </c>
      <c r="L44" s="28">
        <v>26810</v>
      </c>
      <c r="M44" s="28">
        <f t="shared" si="0"/>
        <v>0</v>
      </c>
      <c r="N44" s="28">
        <f t="shared" si="1"/>
        <v>0</v>
      </c>
      <c r="O44" s="11">
        <f t="shared" si="2"/>
        <v>951971</v>
      </c>
      <c r="P44" s="12"/>
      <c r="Q44" s="11">
        <f t="shared" si="3"/>
        <v>0</v>
      </c>
      <c r="R44" s="12"/>
    </row>
    <row r="45" spans="1:19" s="9" customFormat="1" ht="12">
      <c r="A45" s="15" t="s">
        <v>40</v>
      </c>
      <c r="B45" s="25"/>
      <c r="C45" s="28">
        <v>2133</v>
      </c>
      <c r="D45" s="28">
        <v>3446</v>
      </c>
      <c r="E45" s="28">
        <v>2439</v>
      </c>
      <c r="F45" s="28">
        <v>7598</v>
      </c>
      <c r="G45" s="28">
        <v>319</v>
      </c>
      <c r="H45" s="28">
        <v>420</v>
      </c>
      <c r="I45" s="28">
        <v>3008</v>
      </c>
      <c r="J45" s="28">
        <v>444</v>
      </c>
      <c r="K45" s="28">
        <v>823</v>
      </c>
      <c r="L45" s="28">
        <v>57</v>
      </c>
      <c r="M45" s="28">
        <f t="shared" si="0"/>
        <v>0</v>
      </c>
      <c r="N45" s="28">
        <f t="shared" si="1"/>
        <v>0</v>
      </c>
      <c r="O45" s="11">
        <f t="shared" si="2"/>
        <v>20687</v>
      </c>
      <c r="P45" s="12"/>
      <c r="Q45" s="11">
        <f t="shared" si="3"/>
        <v>0</v>
      </c>
      <c r="R45" s="12"/>
    </row>
    <row r="46" spans="1:19" s="9" customFormat="1" ht="12">
      <c r="A46" s="15" t="s">
        <v>41</v>
      </c>
      <c r="B46" s="25"/>
      <c r="C46" s="28">
        <v>17429</v>
      </c>
      <c r="D46" s="28">
        <v>16892</v>
      </c>
      <c r="E46" s="28">
        <v>7984</v>
      </c>
      <c r="F46" s="28">
        <v>5737</v>
      </c>
      <c r="G46" s="28">
        <v>15447</v>
      </c>
      <c r="H46" s="28">
        <v>39468</v>
      </c>
      <c r="I46" s="28">
        <v>18305</v>
      </c>
      <c r="J46" s="28">
        <v>11352</v>
      </c>
      <c r="K46" s="28">
        <v>13315</v>
      </c>
      <c r="L46" s="28">
        <v>5734</v>
      </c>
      <c r="M46" s="28">
        <f t="shared" si="0"/>
        <v>0</v>
      </c>
      <c r="N46" s="28">
        <f t="shared" si="1"/>
        <v>0</v>
      </c>
      <c r="O46" s="11">
        <f t="shared" si="2"/>
        <v>151663</v>
      </c>
      <c r="P46" s="12"/>
      <c r="Q46" s="11">
        <f t="shared" si="3"/>
        <v>0</v>
      </c>
      <c r="R46" s="12"/>
    </row>
    <row r="47" spans="1:19" s="18" customFormat="1" ht="12">
      <c r="A47" s="16" t="s">
        <v>42</v>
      </c>
      <c r="B47" s="26"/>
      <c r="C47" s="28">
        <v>168135</v>
      </c>
      <c r="D47" s="28">
        <v>182565.34</v>
      </c>
      <c r="E47" s="28">
        <v>359175</v>
      </c>
      <c r="F47" s="28">
        <v>164485</v>
      </c>
      <c r="G47" s="28">
        <v>152496</v>
      </c>
      <c r="H47" s="28">
        <v>190544</v>
      </c>
      <c r="I47" s="28">
        <v>208146</v>
      </c>
      <c r="J47" s="28">
        <v>127379</v>
      </c>
      <c r="K47" s="28">
        <v>172970.07</v>
      </c>
      <c r="L47" s="28">
        <v>38108</v>
      </c>
      <c r="M47" s="28">
        <f t="shared" si="0"/>
        <v>0</v>
      </c>
      <c r="N47" s="28">
        <f t="shared" si="1"/>
        <v>0</v>
      </c>
      <c r="O47" s="11">
        <f t="shared" si="2"/>
        <v>1764003.41</v>
      </c>
      <c r="P47" s="17"/>
      <c r="Q47" s="11">
        <f t="shared" si="3"/>
        <v>0</v>
      </c>
      <c r="R47" s="17"/>
      <c r="S47" s="9"/>
    </row>
    <row r="48" spans="1:19" s="9" customFormat="1" ht="12">
      <c r="A48" s="15" t="s">
        <v>43</v>
      </c>
      <c r="B48" s="25"/>
      <c r="C48" s="28">
        <v>492</v>
      </c>
      <c r="D48" s="28">
        <v>140</v>
      </c>
      <c r="E48" s="28">
        <v>1990</v>
      </c>
      <c r="F48" s="28">
        <v>107</v>
      </c>
      <c r="G48" s="28">
        <v>77</v>
      </c>
      <c r="H48" s="28">
        <v>42</v>
      </c>
      <c r="I48" s="28">
        <v>25</v>
      </c>
      <c r="J48" s="28">
        <v>31</v>
      </c>
      <c r="K48" s="28">
        <v>24</v>
      </c>
      <c r="L48" s="28">
        <v>4</v>
      </c>
      <c r="M48" s="28">
        <f t="shared" si="0"/>
        <v>0</v>
      </c>
      <c r="N48" s="28">
        <f t="shared" si="1"/>
        <v>0</v>
      </c>
      <c r="O48" s="11">
        <f t="shared" si="2"/>
        <v>2932</v>
      </c>
      <c r="P48" s="12"/>
      <c r="Q48" s="11">
        <f t="shared" si="3"/>
        <v>0</v>
      </c>
      <c r="R48" s="12"/>
    </row>
    <row r="49" spans="1:35" ht="12">
      <c r="A49" s="15" t="s">
        <v>44</v>
      </c>
      <c r="B49" s="25"/>
      <c r="C49" s="28">
        <v>13809</v>
      </c>
      <c r="D49" s="28">
        <v>2283</v>
      </c>
      <c r="E49" s="28">
        <v>4384</v>
      </c>
      <c r="F49" s="28">
        <v>2618</v>
      </c>
      <c r="G49" s="28">
        <v>6009</v>
      </c>
      <c r="H49" s="28">
        <v>4034</v>
      </c>
      <c r="I49" s="28">
        <v>6454</v>
      </c>
      <c r="J49" s="28">
        <v>3919</v>
      </c>
      <c r="K49" s="28">
        <v>1197</v>
      </c>
      <c r="L49" s="28">
        <v>1021</v>
      </c>
      <c r="M49" s="28">
        <f t="shared" si="0"/>
        <v>0</v>
      </c>
      <c r="N49" s="28">
        <f t="shared" si="1"/>
        <v>0</v>
      </c>
      <c r="O49" s="11">
        <f t="shared" si="2"/>
        <v>45728</v>
      </c>
      <c r="P49" s="12"/>
      <c r="Q49" s="11">
        <f t="shared" si="3"/>
        <v>0</v>
      </c>
      <c r="R49" s="12"/>
      <c r="AI49" s="9"/>
    </row>
    <row r="50" spans="1:35" ht="20.25" customHeight="1" thickBot="1">
      <c r="A50" s="13" t="s">
        <v>1</v>
      </c>
      <c r="B50" s="27">
        <v>100</v>
      </c>
      <c r="C50" s="14">
        <f>SUM(C7:C49)</f>
        <v>815006</v>
      </c>
      <c r="D50" s="14">
        <f t="shared" ref="D50:N50" si="6">SUM(D7:D49)</f>
        <v>1059846.3400000001</v>
      </c>
      <c r="E50" s="14">
        <f t="shared" si="6"/>
        <v>1331937</v>
      </c>
      <c r="F50" s="14">
        <f t="shared" si="6"/>
        <v>1045440</v>
      </c>
      <c r="G50" s="14">
        <f t="shared" si="6"/>
        <v>883221</v>
      </c>
      <c r="H50" s="14">
        <f t="shared" si="6"/>
        <v>1000213</v>
      </c>
      <c r="I50" s="14">
        <f t="shared" si="6"/>
        <v>801121</v>
      </c>
      <c r="J50" s="14">
        <f t="shared" si="6"/>
        <v>618181</v>
      </c>
      <c r="K50" s="14">
        <f t="shared" si="6"/>
        <v>798327.62000000011</v>
      </c>
      <c r="L50" s="14">
        <f t="shared" si="6"/>
        <v>345266</v>
      </c>
      <c r="M50" s="14">
        <f t="shared" si="6"/>
        <v>0</v>
      </c>
      <c r="N50" s="14">
        <f t="shared" si="6"/>
        <v>0</v>
      </c>
      <c r="O50" s="14">
        <f>SUM(O7:O49)</f>
        <v>8698558.959999999</v>
      </c>
      <c r="P50" s="12"/>
      <c r="Q50" s="29">
        <f>SUM(Q7:Q49)</f>
        <v>0</v>
      </c>
      <c r="R50" s="12"/>
      <c r="S50" s="30"/>
      <c r="AI50" s="9"/>
    </row>
    <row r="52" spans="1:3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Q52" s="12"/>
    </row>
  </sheetData>
  <phoneticPr fontId="28" type="noConversion"/>
  <printOptions horizontalCentered="1"/>
  <pageMargins left="0.39370078740157483" right="0.39370078740157483" top="1.4566929133858268" bottom="0.39370078740157483" header="0.62992125984251968" footer="0"/>
  <pageSetup scale="80" orientation="landscape" horizontalDpi="4294967294" r:id="rId1"/>
  <headerFooter alignWithMargins="0">
    <oddHeader>&amp;C&amp;"Comic Sans MS,Negrita"&amp;14DISTRIBUCION DE IMPUESTO SOBRE TENENCIA REZAGO ENERO  A DICIEMBRE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TENENCIA LOCAL</vt:lpstr>
      <vt:lpstr>TENENCIA REZAGO</vt:lpstr>
      <vt:lpstr>'TENENCIA LOCAL'!Área_de_impresión</vt:lpstr>
      <vt:lpstr>'TENENCIA REZAGO'!Área_de_impresión</vt:lpstr>
    </vt:vector>
  </TitlesOfParts>
  <Company>Gobierno del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</dc:creator>
  <cp:lastModifiedBy>Martha Idalia Padron Asis</cp:lastModifiedBy>
  <cp:lastPrinted>2023-01-18T19:59:50Z</cp:lastPrinted>
  <dcterms:created xsi:type="dcterms:W3CDTF">2012-11-28T17:17:52Z</dcterms:created>
  <dcterms:modified xsi:type="dcterms:W3CDTF">2023-02-14T21:50:27Z</dcterms:modified>
</cp:coreProperties>
</file>