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69704c3d4d0faf0/Documents/"/>
    </mc:Choice>
  </mc:AlternateContent>
  <xr:revisionPtr revIDLastSave="0" documentId="8_{A489C1F7-4DF9-4524-A2E8-CA6372F5CA2E}" xr6:coauthVersionLast="47" xr6:coauthVersionMax="47" xr10:uidLastSave="{00000000-0000-0000-0000-000000000000}"/>
  <bookViews>
    <workbookView xWindow="-108" yWindow="-108" windowWidth="23256" windowHeight="12456" tabRatio="885" xr2:uid="{BC1BBD4D-C121-4CD9-A8EC-DC7CCD2D3DAD}"/>
  </bookViews>
  <sheets>
    <sheet name="OCTUBRE 2025" sheetId="30" r:id="rId1"/>
    <sheet name="2° AJ CUATRIM'25" sheetId="54" r:id="rId2"/>
    <sheet name="3ER. AJ TRIM FISCALIZ'25" sheetId="55" r:id="rId3"/>
    <sheet name="FDO FOM MPAL CONV OCT" sheetId="43" r:id="rId4"/>
    <sheet name="FFM CONVENIO 2°.AJ.CUATR'25" sheetId="56" r:id="rId5"/>
    <sheet name="IMPTO ENAJ.BEB CONT ALCOHOL OCT" sheetId="46" r:id="rId6"/>
    <sheet name="ACUMULADO OCTUBRE 2025" sheetId="50" r:id="rId7"/>
    <sheet name="ACUM OCTUBRE 2025 DESGLOSADO" sheetId="53" r:id="rId8"/>
    <sheet name="NOVIEMBRE 2025" sheetId="57" r:id="rId9"/>
    <sheet name="FDO FOM MPAL CONV NOV" sheetId="58" r:id="rId10"/>
    <sheet name="IMPTO ENAJ.BEB CONT ALCOHOL NOV" sheetId="59" r:id="rId11"/>
    <sheet name="ACUMULADO NOVIEMBRE 2025" sheetId="60" r:id="rId12"/>
    <sheet name="ACUM NOVIEMBRE 2025 DESGLOSADO" sheetId="61" r:id="rId13"/>
    <sheet name="DICIEMBRE 2025" sheetId="62" r:id="rId14"/>
    <sheet name="FDO FOM MPAL CONV DIC" sheetId="63" r:id="rId15"/>
    <sheet name="IMPTO ENAJ.BEB CONT ALCOHOL DIC" sheetId="64" r:id="rId16"/>
    <sheet name="ACUMULADO DICIEMBRE 2025" sheetId="65" r:id="rId17"/>
    <sheet name="ACUM DICIEMBRE 2025 DESGLOSADO" sheetId="66" r:id="rId18"/>
    <sheet name="ACUM OCT-NOV-DIC 25 DESGLOSADO" sheetId="67" r:id="rId19"/>
  </sheets>
  <externalReferences>
    <externalReference r:id="rId20"/>
    <externalReference r:id="rId21"/>
    <externalReference r:id="rId22"/>
  </externalReferences>
  <definedNames>
    <definedName name="_xlnm._FilterDatabase" localSheetId="1" hidden="1">'2° AJ CUATRIM''25'!$B$13:$G$57</definedName>
    <definedName name="_xlnm._FilterDatabase" localSheetId="17" hidden="1">'ACUM DICIEMBRE 2025 DESGLOSADO'!$A$13:$P$315</definedName>
    <definedName name="_xlnm._FilterDatabase" localSheetId="12" hidden="1">'ACUM NOVIEMBRE 2025 DESGLOSADO'!$A$13:$P$315</definedName>
    <definedName name="_xlnm._FilterDatabase" localSheetId="18" hidden="1">'ACUM OCT-NOV-DIC 25 DESGLOSADO'!$A$15:$P$317</definedName>
    <definedName name="_xlnm._FilterDatabase" localSheetId="7" hidden="1">'ACUM OCTUBRE 2025 DESGLOSADO'!$A$13:$P$315</definedName>
    <definedName name="_xlnm._FilterDatabase" localSheetId="13" hidden="1">'DICIEMBRE 2025'!$A$12:$O$56</definedName>
    <definedName name="_xlnm._FilterDatabase" localSheetId="8" hidden="1">'NOVIEMBRE 2025'!$A$12:$O$56</definedName>
    <definedName name="_xlnm._FilterDatabase" localSheetId="0" hidden="1">'OCTUBRE 2025'!$A$12:$N$56</definedName>
    <definedName name="_xlnm.Print_Area" localSheetId="1">'2° AJ CUATRIM''25'!$A$1:$H$138</definedName>
    <definedName name="_xlnm.Print_Area" localSheetId="2">'3ER. AJ TRIM FISCALIZ''25'!$A$1:$F$136</definedName>
    <definedName name="_xlnm.Print_Area" localSheetId="17">'ACUM DICIEMBRE 2025 DESGLOSADO'!$A$1:$P$408</definedName>
    <definedName name="_xlnm.Print_Area" localSheetId="12">'ACUM NOVIEMBRE 2025 DESGLOSADO'!$A$1:$P$412</definedName>
    <definedName name="_xlnm.Print_Area" localSheetId="18">'ACUM OCT-NOV-DIC 25 DESGLOSADO'!$A$1:$P$416</definedName>
    <definedName name="_xlnm.Print_Area" localSheetId="7">'ACUM OCTUBRE 2025 DESGLOSADO'!$A$1:$P$412</definedName>
    <definedName name="_xlnm.Print_Area" localSheetId="16">'ACUMULADO DICIEMBRE 2025'!$A$1:$P$149</definedName>
    <definedName name="_xlnm.Print_Area" localSheetId="11">'ACUMULADO NOVIEMBRE 2025'!$A$1:$P$155</definedName>
    <definedName name="_xlnm.Print_Area" localSheetId="6">'ACUMULADO OCTUBRE 2025'!$A$1:$P$149</definedName>
    <definedName name="_xlnm.Print_Area" localSheetId="13">'DICIEMBRE 2025'!$A$1:$N$122</definedName>
    <definedName name="_xlnm.Print_Area" localSheetId="14">'FDO FOM MPAL CONV DIC'!$A$1:$E$134</definedName>
    <definedName name="_xlnm.Print_Area" localSheetId="9">'FDO FOM MPAL CONV NOV'!$A$1:$E$134</definedName>
    <definedName name="_xlnm.Print_Area" localSheetId="3">'FDO FOM MPAL CONV OCT'!$A$1:$E$132</definedName>
    <definedName name="_xlnm.Print_Area" localSheetId="4">'FFM CONVENIO 2°.AJ.CUATR''25'!$A$1:$E$133</definedName>
    <definedName name="_xlnm.Print_Area" localSheetId="15">'IMPTO ENAJ.BEB CONT ALCOHOL DIC'!$A$1:$E$142</definedName>
    <definedName name="_xlnm.Print_Area" localSheetId="10">'IMPTO ENAJ.BEB CONT ALCOHOL NOV'!$A$1:$E$141</definedName>
    <definedName name="_xlnm.Print_Area" localSheetId="5">'IMPTO ENAJ.BEB CONT ALCOHOL OCT'!$A$1:$E$136</definedName>
    <definedName name="_xlnm.Print_Area" localSheetId="8">'NOVIEMBRE 2025'!$A$1:$N$126</definedName>
    <definedName name="_xlnm.Print_Area" localSheetId="0">'OCTUBRE 2025'!$A$1:$N$124</definedName>
    <definedName name="Z_433A965E_59E4_4B78_9706_CDFB1F80210F_.wvu.PrintArea" localSheetId="1" hidden="1">'2° AJ CUATRIM''25'!$B$10:$F$57</definedName>
    <definedName name="Z_433A965E_59E4_4B78_9706_CDFB1F80210F_.wvu.PrintArea" localSheetId="17" hidden="1">'ACUM DICIEMBRE 2025 DESGLOSADO'!$A$10:$P$315</definedName>
    <definedName name="Z_433A965E_59E4_4B78_9706_CDFB1F80210F_.wvu.PrintArea" localSheetId="12" hidden="1">'ACUM NOVIEMBRE 2025 DESGLOSADO'!$A$10:$P$315</definedName>
    <definedName name="Z_433A965E_59E4_4B78_9706_CDFB1F80210F_.wvu.PrintArea" localSheetId="18" hidden="1">'ACUM OCT-NOV-DIC 25 DESGLOSADO'!$A$12:$P$317</definedName>
    <definedName name="Z_433A965E_59E4_4B78_9706_CDFB1F80210F_.wvu.PrintArea" localSheetId="7" hidden="1">'ACUM OCTUBRE 2025 DESGLOSADO'!$A$10:$P$315</definedName>
    <definedName name="Z_433A965E_59E4_4B78_9706_CDFB1F80210F_.wvu.PrintArea" localSheetId="16" hidden="1">'ACUMULADO DICIEMBRE 2025'!$A$10:$P$57</definedName>
    <definedName name="Z_433A965E_59E4_4B78_9706_CDFB1F80210F_.wvu.PrintArea" localSheetId="11" hidden="1">'ACUMULADO NOVIEMBRE 2025'!$A$10:$P$57</definedName>
    <definedName name="Z_433A965E_59E4_4B78_9706_CDFB1F80210F_.wvu.PrintArea" localSheetId="6" hidden="1">'ACUMULADO OCTUBRE 2025'!$A$10:$P$57</definedName>
    <definedName name="Z_433A965E_59E4_4B78_9706_CDFB1F80210F_.wvu.PrintArea" localSheetId="13" hidden="1">'DICIEMBRE 2025'!$A$9:$N$56</definedName>
    <definedName name="Z_433A965E_59E4_4B78_9706_CDFB1F80210F_.wvu.PrintArea" localSheetId="8" hidden="1">'NOVIEMBRE 2025'!$A$9:$N$56</definedName>
    <definedName name="Z_433A965E_59E4_4B78_9706_CDFB1F80210F_.wvu.PrintArea" localSheetId="0" hidden="1">'OCTUBRE 2025'!$A$9:$N$56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66" i="66" l="1"/>
  <c r="I366" i="66"/>
  <c r="P314" i="66"/>
  <c r="P313" i="66"/>
  <c r="P312" i="66"/>
  <c r="P311" i="66"/>
  <c r="P310" i="66"/>
  <c r="P309" i="66"/>
  <c r="O308" i="66"/>
  <c r="N308" i="66"/>
  <c r="M308" i="66"/>
  <c r="L308" i="66"/>
  <c r="K308" i="66"/>
  <c r="J308" i="66"/>
  <c r="I308" i="66"/>
  <c r="H308" i="66"/>
  <c r="G308" i="66"/>
  <c r="F308" i="66"/>
  <c r="E308" i="66"/>
  <c r="D308" i="66"/>
  <c r="C308" i="66"/>
  <c r="B308" i="66"/>
  <c r="P307" i="66"/>
  <c r="P306" i="66"/>
  <c r="P305" i="66"/>
  <c r="P304" i="66"/>
  <c r="P303" i="66"/>
  <c r="P302" i="66"/>
  <c r="O301" i="66"/>
  <c r="N301" i="66"/>
  <c r="M301" i="66"/>
  <c r="L301" i="66"/>
  <c r="K301" i="66"/>
  <c r="J301" i="66"/>
  <c r="I301" i="66"/>
  <c r="H301" i="66"/>
  <c r="G301" i="66"/>
  <c r="F301" i="66"/>
  <c r="E301" i="66"/>
  <c r="D301" i="66"/>
  <c r="C301" i="66"/>
  <c r="B301" i="66"/>
  <c r="P300" i="66"/>
  <c r="P299" i="66"/>
  <c r="P298" i="66"/>
  <c r="P297" i="66"/>
  <c r="P296" i="66"/>
  <c r="P295" i="66"/>
  <c r="O294" i="66"/>
  <c r="N294" i="66"/>
  <c r="M294" i="66"/>
  <c r="L294" i="66"/>
  <c r="K294" i="66"/>
  <c r="J294" i="66"/>
  <c r="I294" i="66"/>
  <c r="H294" i="66"/>
  <c r="G294" i="66"/>
  <c r="F294" i="66"/>
  <c r="E294" i="66"/>
  <c r="D294" i="66"/>
  <c r="C294" i="66"/>
  <c r="B294" i="66"/>
  <c r="P293" i="66"/>
  <c r="P292" i="66"/>
  <c r="P291" i="66"/>
  <c r="P290" i="66"/>
  <c r="P289" i="66"/>
  <c r="P288" i="66"/>
  <c r="O287" i="66"/>
  <c r="N287" i="66"/>
  <c r="M287" i="66"/>
  <c r="L287" i="66"/>
  <c r="K287" i="66"/>
  <c r="J287" i="66"/>
  <c r="I287" i="66"/>
  <c r="H287" i="66"/>
  <c r="G287" i="66"/>
  <c r="F287" i="66"/>
  <c r="E287" i="66"/>
  <c r="D287" i="66"/>
  <c r="C287" i="66"/>
  <c r="B287" i="66"/>
  <c r="P286" i="66"/>
  <c r="P285" i="66"/>
  <c r="P284" i="66"/>
  <c r="P283" i="66"/>
  <c r="P282" i="66"/>
  <c r="P281" i="66"/>
  <c r="O280" i="66"/>
  <c r="N280" i="66"/>
  <c r="M280" i="66"/>
  <c r="L280" i="66"/>
  <c r="K280" i="66"/>
  <c r="J280" i="66"/>
  <c r="I280" i="66"/>
  <c r="H280" i="66"/>
  <c r="G280" i="66"/>
  <c r="F280" i="66"/>
  <c r="E280" i="66"/>
  <c r="D280" i="66"/>
  <c r="C280" i="66"/>
  <c r="B280" i="66"/>
  <c r="P279" i="66"/>
  <c r="P278" i="66"/>
  <c r="P277" i="66"/>
  <c r="P276" i="66"/>
  <c r="P275" i="66"/>
  <c r="P274" i="66"/>
  <c r="O273" i="66"/>
  <c r="N273" i="66"/>
  <c r="M273" i="66"/>
  <c r="L273" i="66"/>
  <c r="K273" i="66"/>
  <c r="J273" i="66"/>
  <c r="I273" i="66"/>
  <c r="H273" i="66"/>
  <c r="G273" i="66"/>
  <c r="F273" i="66"/>
  <c r="E273" i="66"/>
  <c r="D273" i="66"/>
  <c r="C273" i="66"/>
  <c r="B273" i="66"/>
  <c r="P272" i="66"/>
  <c r="P271" i="66"/>
  <c r="P270" i="66"/>
  <c r="P269" i="66"/>
  <c r="P268" i="66"/>
  <c r="P267" i="66"/>
  <c r="O266" i="66"/>
  <c r="N266" i="66"/>
  <c r="M266" i="66"/>
  <c r="L266" i="66"/>
  <c r="K266" i="66"/>
  <c r="J266" i="66"/>
  <c r="I266" i="66"/>
  <c r="H266" i="66"/>
  <c r="G266" i="66"/>
  <c r="F266" i="66"/>
  <c r="E266" i="66"/>
  <c r="D266" i="66"/>
  <c r="C266" i="66"/>
  <c r="B266" i="66"/>
  <c r="P265" i="66"/>
  <c r="P264" i="66"/>
  <c r="P263" i="66"/>
  <c r="P262" i="66"/>
  <c r="P261" i="66"/>
  <c r="P260" i="66"/>
  <c r="O259" i="66"/>
  <c r="N259" i="66"/>
  <c r="M259" i="66"/>
  <c r="L259" i="66"/>
  <c r="K259" i="66"/>
  <c r="J259" i="66"/>
  <c r="I259" i="66"/>
  <c r="H259" i="66"/>
  <c r="G259" i="66"/>
  <c r="F259" i="66"/>
  <c r="E259" i="66"/>
  <c r="D259" i="66"/>
  <c r="C259" i="66"/>
  <c r="B259" i="66"/>
  <c r="P258" i="66"/>
  <c r="P257" i="66"/>
  <c r="P256" i="66"/>
  <c r="P255" i="66"/>
  <c r="P254" i="66"/>
  <c r="P253" i="66"/>
  <c r="O252" i="66"/>
  <c r="N252" i="66"/>
  <c r="M252" i="66"/>
  <c r="L252" i="66"/>
  <c r="K252" i="66"/>
  <c r="J252" i="66"/>
  <c r="I252" i="66"/>
  <c r="H252" i="66"/>
  <c r="G252" i="66"/>
  <c r="F252" i="66"/>
  <c r="E252" i="66"/>
  <c r="D252" i="66"/>
  <c r="C252" i="66"/>
  <c r="B252" i="66"/>
  <c r="P251" i="66"/>
  <c r="P250" i="66"/>
  <c r="P249" i="66"/>
  <c r="P248" i="66"/>
  <c r="P247" i="66"/>
  <c r="P246" i="66"/>
  <c r="O245" i="66"/>
  <c r="N245" i="66"/>
  <c r="M245" i="66"/>
  <c r="L245" i="66"/>
  <c r="K245" i="66"/>
  <c r="J245" i="66"/>
  <c r="I245" i="66"/>
  <c r="H245" i="66"/>
  <c r="G245" i="66"/>
  <c r="F245" i="66"/>
  <c r="E245" i="66"/>
  <c r="D245" i="66"/>
  <c r="C245" i="66"/>
  <c r="B245" i="66"/>
  <c r="P244" i="66"/>
  <c r="P243" i="66"/>
  <c r="P242" i="66"/>
  <c r="P241" i="66"/>
  <c r="P240" i="66"/>
  <c r="P239" i="66"/>
  <c r="O238" i="66"/>
  <c r="N238" i="66"/>
  <c r="M238" i="66"/>
  <c r="L238" i="66"/>
  <c r="K238" i="66"/>
  <c r="J238" i="66"/>
  <c r="I238" i="66"/>
  <c r="H238" i="66"/>
  <c r="G238" i="66"/>
  <c r="F238" i="66"/>
  <c r="E238" i="66"/>
  <c r="D238" i="66"/>
  <c r="C238" i="66"/>
  <c r="B238" i="66"/>
  <c r="P237" i="66"/>
  <c r="P236" i="66"/>
  <c r="P235" i="66"/>
  <c r="P234" i="66"/>
  <c r="P233" i="66"/>
  <c r="P232" i="66"/>
  <c r="O231" i="66"/>
  <c r="N231" i="66"/>
  <c r="M231" i="66"/>
  <c r="L231" i="66"/>
  <c r="K231" i="66"/>
  <c r="J231" i="66"/>
  <c r="I231" i="66"/>
  <c r="H231" i="66"/>
  <c r="G231" i="66"/>
  <c r="F231" i="66"/>
  <c r="E231" i="66"/>
  <c r="D231" i="66"/>
  <c r="C231" i="66"/>
  <c r="B231" i="66"/>
  <c r="P230" i="66"/>
  <c r="P229" i="66"/>
  <c r="P228" i="66"/>
  <c r="P227" i="66"/>
  <c r="P226" i="66"/>
  <c r="P225" i="66"/>
  <c r="O224" i="66"/>
  <c r="N224" i="66"/>
  <c r="M224" i="66"/>
  <c r="L224" i="66"/>
  <c r="K224" i="66"/>
  <c r="J224" i="66"/>
  <c r="I224" i="66"/>
  <c r="H224" i="66"/>
  <c r="G224" i="66"/>
  <c r="F224" i="66"/>
  <c r="E224" i="66"/>
  <c r="D224" i="66"/>
  <c r="C224" i="66"/>
  <c r="B224" i="66"/>
  <c r="P223" i="66"/>
  <c r="P222" i="66"/>
  <c r="P221" i="66"/>
  <c r="P220" i="66"/>
  <c r="P219" i="66"/>
  <c r="P218" i="66"/>
  <c r="O217" i="66"/>
  <c r="N217" i="66"/>
  <c r="M217" i="66"/>
  <c r="L217" i="66"/>
  <c r="K217" i="66"/>
  <c r="J217" i="66"/>
  <c r="I217" i="66"/>
  <c r="H217" i="66"/>
  <c r="G217" i="66"/>
  <c r="F217" i="66"/>
  <c r="E217" i="66"/>
  <c r="D217" i="66"/>
  <c r="C217" i="66"/>
  <c r="B217" i="66"/>
  <c r="P216" i="66"/>
  <c r="P215" i="66"/>
  <c r="P214" i="66"/>
  <c r="P213" i="66"/>
  <c r="P212" i="66"/>
  <c r="P211" i="66"/>
  <c r="O210" i="66"/>
  <c r="N210" i="66"/>
  <c r="M210" i="66"/>
  <c r="L210" i="66"/>
  <c r="K210" i="66"/>
  <c r="J210" i="66"/>
  <c r="I210" i="66"/>
  <c r="H210" i="66"/>
  <c r="G210" i="66"/>
  <c r="F210" i="66"/>
  <c r="E210" i="66"/>
  <c r="D210" i="66"/>
  <c r="C210" i="66"/>
  <c r="B210" i="66"/>
  <c r="P209" i="66"/>
  <c r="P208" i="66"/>
  <c r="P207" i="66"/>
  <c r="P206" i="66"/>
  <c r="P205" i="66"/>
  <c r="P204" i="66"/>
  <c r="O203" i="66"/>
  <c r="N203" i="66"/>
  <c r="M203" i="66"/>
  <c r="L203" i="66"/>
  <c r="K203" i="66"/>
  <c r="J203" i="66"/>
  <c r="I203" i="66"/>
  <c r="H203" i="66"/>
  <c r="G203" i="66"/>
  <c r="F203" i="66"/>
  <c r="E203" i="66"/>
  <c r="D203" i="66"/>
  <c r="C203" i="66"/>
  <c r="B203" i="66"/>
  <c r="P202" i="66"/>
  <c r="P201" i="66"/>
  <c r="P200" i="66"/>
  <c r="P199" i="66"/>
  <c r="P198" i="66"/>
  <c r="P197" i="66"/>
  <c r="O196" i="66"/>
  <c r="N196" i="66"/>
  <c r="M196" i="66"/>
  <c r="L196" i="66"/>
  <c r="K196" i="66"/>
  <c r="J196" i="66"/>
  <c r="I196" i="66"/>
  <c r="H196" i="66"/>
  <c r="G196" i="66"/>
  <c r="F196" i="66"/>
  <c r="E196" i="66"/>
  <c r="D196" i="66"/>
  <c r="C196" i="66"/>
  <c r="B196" i="66"/>
  <c r="P195" i="66"/>
  <c r="P194" i="66"/>
  <c r="P193" i="66"/>
  <c r="P192" i="66"/>
  <c r="P191" i="66"/>
  <c r="P190" i="66"/>
  <c r="O189" i="66"/>
  <c r="N189" i="66"/>
  <c r="M189" i="66"/>
  <c r="L189" i="66"/>
  <c r="K189" i="66"/>
  <c r="J189" i="66"/>
  <c r="I189" i="66"/>
  <c r="H189" i="66"/>
  <c r="G189" i="66"/>
  <c r="F189" i="66"/>
  <c r="E189" i="66"/>
  <c r="D189" i="66"/>
  <c r="C189" i="66"/>
  <c r="B189" i="66"/>
  <c r="P188" i="66"/>
  <c r="P187" i="66"/>
  <c r="P186" i="66"/>
  <c r="P185" i="66"/>
  <c r="P184" i="66"/>
  <c r="P183" i="66"/>
  <c r="O182" i="66"/>
  <c r="N182" i="66"/>
  <c r="M182" i="66"/>
  <c r="L182" i="66"/>
  <c r="K182" i="66"/>
  <c r="J182" i="66"/>
  <c r="I182" i="66"/>
  <c r="H182" i="66"/>
  <c r="G182" i="66"/>
  <c r="F182" i="66"/>
  <c r="E182" i="66"/>
  <c r="D182" i="66"/>
  <c r="C182" i="66"/>
  <c r="B182" i="66"/>
  <c r="P181" i="66"/>
  <c r="P180" i="66"/>
  <c r="P179" i="66"/>
  <c r="P178" i="66"/>
  <c r="P177" i="66"/>
  <c r="P176" i="66"/>
  <c r="O175" i="66"/>
  <c r="N175" i="66"/>
  <c r="M175" i="66"/>
  <c r="L175" i="66"/>
  <c r="K175" i="66"/>
  <c r="J175" i="66"/>
  <c r="I175" i="66"/>
  <c r="H175" i="66"/>
  <c r="G175" i="66"/>
  <c r="F175" i="66"/>
  <c r="E175" i="66"/>
  <c r="D175" i="66"/>
  <c r="C175" i="66"/>
  <c r="B175" i="66"/>
  <c r="P174" i="66"/>
  <c r="P173" i="66"/>
  <c r="P172" i="66"/>
  <c r="P171" i="66"/>
  <c r="P170" i="66"/>
  <c r="P169" i="66"/>
  <c r="O168" i="66"/>
  <c r="N168" i="66"/>
  <c r="M168" i="66"/>
  <c r="L168" i="66"/>
  <c r="K168" i="66"/>
  <c r="J168" i="66"/>
  <c r="I168" i="66"/>
  <c r="H168" i="66"/>
  <c r="G168" i="66"/>
  <c r="F168" i="66"/>
  <c r="E168" i="66"/>
  <c r="D168" i="66"/>
  <c r="C168" i="66"/>
  <c r="B168" i="66"/>
  <c r="P167" i="66"/>
  <c r="P166" i="66"/>
  <c r="P165" i="66"/>
  <c r="P164" i="66"/>
  <c r="P163" i="66"/>
  <c r="P162" i="66"/>
  <c r="O161" i="66"/>
  <c r="N161" i="66"/>
  <c r="M161" i="66"/>
  <c r="L161" i="66"/>
  <c r="K161" i="66"/>
  <c r="J161" i="66"/>
  <c r="I161" i="66"/>
  <c r="H161" i="66"/>
  <c r="G161" i="66"/>
  <c r="F161" i="66"/>
  <c r="E161" i="66"/>
  <c r="D161" i="66"/>
  <c r="C161" i="66"/>
  <c r="B161" i="66"/>
  <c r="P160" i="66"/>
  <c r="P159" i="66"/>
  <c r="P158" i="66"/>
  <c r="P157" i="66"/>
  <c r="P156" i="66"/>
  <c r="P155" i="66"/>
  <c r="O154" i="66"/>
  <c r="N154" i="66"/>
  <c r="M154" i="66"/>
  <c r="L154" i="66"/>
  <c r="K154" i="66"/>
  <c r="J154" i="66"/>
  <c r="I154" i="66"/>
  <c r="H154" i="66"/>
  <c r="G154" i="66"/>
  <c r="F154" i="66"/>
  <c r="E154" i="66"/>
  <c r="D154" i="66"/>
  <c r="C154" i="66"/>
  <c r="B154" i="66"/>
  <c r="P153" i="66"/>
  <c r="P152" i="66"/>
  <c r="P151" i="66"/>
  <c r="P150" i="66"/>
  <c r="P149" i="66"/>
  <c r="P148" i="66"/>
  <c r="O147" i="66"/>
  <c r="N147" i="66"/>
  <c r="M147" i="66"/>
  <c r="L147" i="66"/>
  <c r="K147" i="66"/>
  <c r="J147" i="66"/>
  <c r="I147" i="66"/>
  <c r="H147" i="66"/>
  <c r="G147" i="66"/>
  <c r="F147" i="66"/>
  <c r="E147" i="66"/>
  <c r="D147" i="66"/>
  <c r="C147" i="66"/>
  <c r="B147" i="66"/>
  <c r="P146" i="66"/>
  <c r="P145" i="66"/>
  <c r="P144" i="66"/>
  <c r="P143" i="66"/>
  <c r="P142" i="66"/>
  <c r="P141" i="66"/>
  <c r="O140" i="66"/>
  <c r="N140" i="66"/>
  <c r="M140" i="66"/>
  <c r="L140" i="66"/>
  <c r="K140" i="66"/>
  <c r="J140" i="66"/>
  <c r="I140" i="66"/>
  <c r="H140" i="66"/>
  <c r="G140" i="66"/>
  <c r="F140" i="66"/>
  <c r="E140" i="66"/>
  <c r="D140" i="66"/>
  <c r="C140" i="66"/>
  <c r="B140" i="66"/>
  <c r="P139" i="66"/>
  <c r="P138" i="66"/>
  <c r="P137" i="66"/>
  <c r="P136" i="66"/>
  <c r="P135" i="66"/>
  <c r="P134" i="66"/>
  <c r="O133" i="66"/>
  <c r="N133" i="66"/>
  <c r="M133" i="66"/>
  <c r="L133" i="66"/>
  <c r="K133" i="66"/>
  <c r="J133" i="66"/>
  <c r="I133" i="66"/>
  <c r="H133" i="66"/>
  <c r="G133" i="66"/>
  <c r="F133" i="66"/>
  <c r="E133" i="66"/>
  <c r="D133" i="66"/>
  <c r="C133" i="66"/>
  <c r="B133" i="66"/>
  <c r="P132" i="66"/>
  <c r="P131" i="66"/>
  <c r="P130" i="66"/>
  <c r="P129" i="66"/>
  <c r="P128" i="66"/>
  <c r="P127" i="66"/>
  <c r="O126" i="66"/>
  <c r="N126" i="66"/>
  <c r="M126" i="66"/>
  <c r="L126" i="66"/>
  <c r="K126" i="66"/>
  <c r="J126" i="66"/>
  <c r="I126" i="66"/>
  <c r="H126" i="66"/>
  <c r="G126" i="66"/>
  <c r="F126" i="66"/>
  <c r="E126" i="66"/>
  <c r="D126" i="66"/>
  <c r="C126" i="66"/>
  <c r="B126" i="66"/>
  <c r="P125" i="66"/>
  <c r="P124" i="66"/>
  <c r="P123" i="66"/>
  <c r="P122" i="66"/>
  <c r="P121" i="66"/>
  <c r="P120" i="66"/>
  <c r="O119" i="66"/>
  <c r="N119" i="66"/>
  <c r="M119" i="66"/>
  <c r="L119" i="66"/>
  <c r="K119" i="66"/>
  <c r="J119" i="66"/>
  <c r="I119" i="66"/>
  <c r="H119" i="66"/>
  <c r="G119" i="66"/>
  <c r="F119" i="66"/>
  <c r="E119" i="66"/>
  <c r="D119" i="66"/>
  <c r="C119" i="66"/>
  <c r="B119" i="66"/>
  <c r="P118" i="66"/>
  <c r="P117" i="66"/>
  <c r="P116" i="66"/>
  <c r="P115" i="66"/>
  <c r="P114" i="66"/>
  <c r="P113" i="66"/>
  <c r="O112" i="66"/>
  <c r="N112" i="66"/>
  <c r="M112" i="66"/>
  <c r="L112" i="66"/>
  <c r="K112" i="66"/>
  <c r="J112" i="66"/>
  <c r="I112" i="66"/>
  <c r="H112" i="66"/>
  <c r="G112" i="66"/>
  <c r="F112" i="66"/>
  <c r="E112" i="66"/>
  <c r="D112" i="66"/>
  <c r="C112" i="66"/>
  <c r="B112" i="66"/>
  <c r="P111" i="66"/>
  <c r="P110" i="66"/>
  <c r="P109" i="66"/>
  <c r="P108" i="66"/>
  <c r="P107" i="66"/>
  <c r="P106" i="66"/>
  <c r="O105" i="66"/>
  <c r="N105" i="66"/>
  <c r="M105" i="66"/>
  <c r="L105" i="66"/>
  <c r="K105" i="66"/>
  <c r="J105" i="66"/>
  <c r="I105" i="66"/>
  <c r="H105" i="66"/>
  <c r="G105" i="66"/>
  <c r="F105" i="66"/>
  <c r="E105" i="66"/>
  <c r="D105" i="66"/>
  <c r="C105" i="66"/>
  <c r="B105" i="66"/>
  <c r="P104" i="66"/>
  <c r="P103" i="66"/>
  <c r="P102" i="66"/>
  <c r="P101" i="66"/>
  <c r="P100" i="66"/>
  <c r="P99" i="66"/>
  <c r="O98" i="66"/>
  <c r="N98" i="66"/>
  <c r="M98" i="66"/>
  <c r="L98" i="66"/>
  <c r="K98" i="66"/>
  <c r="J98" i="66"/>
  <c r="I98" i="66"/>
  <c r="H98" i="66"/>
  <c r="G98" i="66"/>
  <c r="F98" i="66"/>
  <c r="E98" i="66"/>
  <c r="D98" i="66"/>
  <c r="C98" i="66"/>
  <c r="B98" i="66"/>
  <c r="P97" i="66"/>
  <c r="P96" i="66"/>
  <c r="P95" i="66"/>
  <c r="P94" i="66"/>
  <c r="P93" i="66"/>
  <c r="P92" i="66"/>
  <c r="O91" i="66"/>
  <c r="N91" i="66"/>
  <c r="M91" i="66"/>
  <c r="L91" i="66"/>
  <c r="K91" i="66"/>
  <c r="J91" i="66"/>
  <c r="I91" i="66"/>
  <c r="H91" i="66"/>
  <c r="G91" i="66"/>
  <c r="F91" i="66"/>
  <c r="E91" i="66"/>
  <c r="D91" i="66"/>
  <c r="C91" i="66"/>
  <c r="B91" i="66"/>
  <c r="P90" i="66"/>
  <c r="P89" i="66"/>
  <c r="P88" i="66"/>
  <c r="P87" i="66"/>
  <c r="P86" i="66"/>
  <c r="P85" i="66"/>
  <c r="O84" i="66"/>
  <c r="N84" i="66"/>
  <c r="M84" i="66"/>
  <c r="L84" i="66"/>
  <c r="K84" i="66"/>
  <c r="J84" i="66"/>
  <c r="I84" i="66"/>
  <c r="H84" i="66"/>
  <c r="G84" i="66"/>
  <c r="F84" i="66"/>
  <c r="E84" i="66"/>
  <c r="D84" i="66"/>
  <c r="C84" i="66"/>
  <c r="B84" i="66"/>
  <c r="P83" i="66"/>
  <c r="P82" i="66"/>
  <c r="P81" i="66"/>
  <c r="P80" i="66"/>
  <c r="P79" i="66"/>
  <c r="P78" i="66"/>
  <c r="O77" i="66"/>
  <c r="N77" i="66"/>
  <c r="M77" i="66"/>
  <c r="L77" i="66"/>
  <c r="K77" i="66"/>
  <c r="J77" i="66"/>
  <c r="I77" i="66"/>
  <c r="H77" i="66"/>
  <c r="G77" i="66"/>
  <c r="F77" i="66"/>
  <c r="E77" i="66"/>
  <c r="D77" i="66"/>
  <c r="C77" i="66"/>
  <c r="B77" i="66"/>
  <c r="P76" i="66"/>
  <c r="P75" i="66"/>
  <c r="P74" i="66"/>
  <c r="P73" i="66"/>
  <c r="P72" i="66"/>
  <c r="P71" i="66"/>
  <c r="O70" i="66"/>
  <c r="N70" i="66"/>
  <c r="M70" i="66"/>
  <c r="L70" i="66"/>
  <c r="K70" i="66"/>
  <c r="J70" i="66"/>
  <c r="I70" i="66"/>
  <c r="H70" i="66"/>
  <c r="G70" i="66"/>
  <c r="F70" i="66"/>
  <c r="E70" i="66"/>
  <c r="D70" i="66"/>
  <c r="C70" i="66"/>
  <c r="B70" i="66"/>
  <c r="P69" i="66"/>
  <c r="P68" i="66"/>
  <c r="P67" i="66"/>
  <c r="P66" i="66"/>
  <c r="P65" i="66"/>
  <c r="P64" i="66"/>
  <c r="O63" i="66"/>
  <c r="N63" i="66"/>
  <c r="M63" i="66"/>
  <c r="L63" i="66"/>
  <c r="K63" i="66"/>
  <c r="J63" i="66"/>
  <c r="I63" i="66"/>
  <c r="H63" i="66"/>
  <c r="G63" i="66"/>
  <c r="F63" i="66"/>
  <c r="E63" i="66"/>
  <c r="D63" i="66"/>
  <c r="C63" i="66"/>
  <c r="B63" i="66"/>
  <c r="P62" i="66"/>
  <c r="P61" i="66"/>
  <c r="P60" i="66"/>
  <c r="P59" i="66"/>
  <c r="P58" i="66"/>
  <c r="P57" i="66"/>
  <c r="O56" i="66"/>
  <c r="N56" i="66"/>
  <c r="M56" i="66"/>
  <c r="L56" i="66"/>
  <c r="K56" i="66"/>
  <c r="J56" i="66"/>
  <c r="I56" i="66"/>
  <c r="H56" i="66"/>
  <c r="G56" i="66"/>
  <c r="F56" i="66"/>
  <c r="E56" i="66"/>
  <c r="D56" i="66"/>
  <c r="C56" i="66"/>
  <c r="B56" i="66"/>
  <c r="P55" i="66"/>
  <c r="P54" i="66"/>
  <c r="P53" i="66"/>
  <c r="P52" i="66"/>
  <c r="P51" i="66"/>
  <c r="P50" i="66"/>
  <c r="O49" i="66"/>
  <c r="N49" i="66"/>
  <c r="M49" i="66"/>
  <c r="L49" i="66"/>
  <c r="K49" i="66"/>
  <c r="J49" i="66"/>
  <c r="I49" i="66"/>
  <c r="H49" i="66"/>
  <c r="G49" i="66"/>
  <c r="F49" i="66"/>
  <c r="E49" i="66"/>
  <c r="D49" i="66"/>
  <c r="C49" i="66"/>
  <c r="B49" i="66"/>
  <c r="P48" i="66"/>
  <c r="P47" i="66"/>
  <c r="P46" i="66"/>
  <c r="P45" i="66"/>
  <c r="P44" i="66"/>
  <c r="P43" i="66"/>
  <c r="O42" i="66"/>
  <c r="N42" i="66"/>
  <c r="M42" i="66"/>
  <c r="L42" i="66"/>
  <c r="K42" i="66"/>
  <c r="J42" i="66"/>
  <c r="I42" i="66"/>
  <c r="H42" i="66"/>
  <c r="G42" i="66"/>
  <c r="F42" i="66"/>
  <c r="E42" i="66"/>
  <c r="D42" i="66"/>
  <c r="C42" i="66"/>
  <c r="B42" i="66"/>
  <c r="P41" i="66"/>
  <c r="P40" i="66"/>
  <c r="P39" i="66"/>
  <c r="P38" i="66"/>
  <c r="P37" i="66"/>
  <c r="P36" i="66"/>
  <c r="O35" i="66"/>
  <c r="N35" i="66"/>
  <c r="M35" i="66"/>
  <c r="L35" i="66"/>
  <c r="K35" i="66"/>
  <c r="J35" i="66"/>
  <c r="I35" i="66"/>
  <c r="H35" i="66"/>
  <c r="G35" i="66"/>
  <c r="F35" i="66"/>
  <c r="E35" i="66"/>
  <c r="D35" i="66"/>
  <c r="C35" i="66"/>
  <c r="B35" i="66"/>
  <c r="P34" i="66"/>
  <c r="P33" i="66"/>
  <c r="P32" i="66"/>
  <c r="P31" i="66"/>
  <c r="P30" i="66"/>
  <c r="P29" i="66"/>
  <c r="O28" i="66"/>
  <c r="N28" i="66"/>
  <c r="M28" i="66"/>
  <c r="L28" i="66"/>
  <c r="K28" i="66"/>
  <c r="J28" i="66"/>
  <c r="I28" i="66"/>
  <c r="H28" i="66"/>
  <c r="G28" i="66"/>
  <c r="F28" i="66"/>
  <c r="E28" i="66"/>
  <c r="D28" i="66"/>
  <c r="C28" i="66"/>
  <c r="B28" i="66"/>
  <c r="P27" i="66"/>
  <c r="P26" i="66"/>
  <c r="P25" i="66"/>
  <c r="P24" i="66"/>
  <c r="P23" i="66"/>
  <c r="P22" i="66"/>
  <c r="O21" i="66"/>
  <c r="N21" i="66"/>
  <c r="M21" i="66"/>
  <c r="L21" i="66"/>
  <c r="K21" i="66"/>
  <c r="J21" i="66"/>
  <c r="I21" i="66"/>
  <c r="H21" i="66"/>
  <c r="G21" i="66"/>
  <c r="F21" i="66"/>
  <c r="E21" i="66"/>
  <c r="D21" i="66"/>
  <c r="C21" i="66"/>
  <c r="B21" i="66"/>
  <c r="P20" i="66"/>
  <c r="P19" i="66"/>
  <c r="P18" i="66"/>
  <c r="P17" i="66"/>
  <c r="P16" i="66"/>
  <c r="P15" i="66"/>
  <c r="O14" i="66"/>
  <c r="N14" i="66"/>
  <c r="M14" i="66"/>
  <c r="L14" i="66"/>
  <c r="K14" i="66"/>
  <c r="J14" i="66"/>
  <c r="I14" i="66"/>
  <c r="H14" i="66"/>
  <c r="G14" i="66"/>
  <c r="F14" i="66"/>
  <c r="E14" i="66"/>
  <c r="D14" i="66"/>
  <c r="C14" i="66"/>
  <c r="B14" i="66"/>
  <c r="L109" i="65"/>
  <c r="J109" i="65"/>
  <c r="R57" i="65"/>
  <c r="O57" i="65"/>
  <c r="N57" i="65"/>
  <c r="M57" i="65"/>
  <c r="L57" i="65"/>
  <c r="K57" i="65"/>
  <c r="J57" i="65"/>
  <c r="I57" i="65"/>
  <c r="H57" i="65"/>
  <c r="G57" i="65"/>
  <c r="F57" i="65"/>
  <c r="E57" i="65"/>
  <c r="D57" i="65"/>
  <c r="C57" i="65"/>
  <c r="B57" i="65"/>
  <c r="R56" i="65"/>
  <c r="S56" i="65" s="1"/>
  <c r="P56" i="65"/>
  <c r="R55" i="65"/>
  <c r="P55" i="65"/>
  <c r="R54" i="65"/>
  <c r="P54" i="65"/>
  <c r="R53" i="65"/>
  <c r="P53" i="65"/>
  <c r="R52" i="65"/>
  <c r="P52" i="65"/>
  <c r="S52" i="65" s="1"/>
  <c r="R51" i="65"/>
  <c r="P51" i="65"/>
  <c r="R50" i="65"/>
  <c r="P50" i="65"/>
  <c r="R49" i="65"/>
  <c r="P49" i="65"/>
  <c r="R48" i="65"/>
  <c r="P48" i="65"/>
  <c r="R47" i="65"/>
  <c r="P47" i="65"/>
  <c r="R46" i="65"/>
  <c r="P46" i="65"/>
  <c r="S46" i="65" s="1"/>
  <c r="R45" i="65"/>
  <c r="P45" i="65"/>
  <c r="R44" i="65"/>
  <c r="S44" i="65" s="1"/>
  <c r="P44" i="65"/>
  <c r="R43" i="65"/>
  <c r="P43" i="65"/>
  <c r="R42" i="65"/>
  <c r="P42" i="65"/>
  <c r="R41" i="65"/>
  <c r="P41" i="65"/>
  <c r="R40" i="65"/>
  <c r="P40" i="65"/>
  <c r="R39" i="65"/>
  <c r="P39" i="65"/>
  <c r="R38" i="65"/>
  <c r="P38" i="65"/>
  <c r="R37" i="65"/>
  <c r="P37" i="65"/>
  <c r="R36" i="65"/>
  <c r="P36" i="65"/>
  <c r="R35" i="65"/>
  <c r="P35" i="65"/>
  <c r="R34" i="65"/>
  <c r="P34" i="65"/>
  <c r="S34" i="65" s="1"/>
  <c r="R33" i="65"/>
  <c r="P33" i="65"/>
  <c r="R32" i="65"/>
  <c r="P32" i="65"/>
  <c r="R31" i="65"/>
  <c r="P31" i="65"/>
  <c r="R30" i="65"/>
  <c r="P30" i="65"/>
  <c r="R29" i="65"/>
  <c r="P29" i="65"/>
  <c r="R28" i="65"/>
  <c r="P28" i="65"/>
  <c r="R27" i="65"/>
  <c r="P27" i="65"/>
  <c r="R26" i="65"/>
  <c r="P26" i="65"/>
  <c r="R25" i="65"/>
  <c r="P25" i="65"/>
  <c r="R24" i="65"/>
  <c r="P24" i="65"/>
  <c r="R23" i="65"/>
  <c r="P23" i="65"/>
  <c r="R22" i="65"/>
  <c r="P22" i="65"/>
  <c r="R21" i="65"/>
  <c r="P21" i="65"/>
  <c r="R20" i="65"/>
  <c r="P20" i="65"/>
  <c r="R19" i="65"/>
  <c r="P19" i="65"/>
  <c r="R18" i="65"/>
  <c r="P18" i="65"/>
  <c r="R17" i="65"/>
  <c r="P17" i="65"/>
  <c r="R16" i="65"/>
  <c r="P16" i="65"/>
  <c r="R15" i="65"/>
  <c r="P15" i="65"/>
  <c r="R14" i="65"/>
  <c r="P14" i="65"/>
  <c r="E89" i="64"/>
  <c r="C89" i="64"/>
  <c r="C55" i="64"/>
  <c r="D54" i="64"/>
  <c r="D53" i="64"/>
  <c r="D52" i="64"/>
  <c r="D51" i="64"/>
  <c r="D50" i="64"/>
  <c r="D49" i="64"/>
  <c r="D48" i="64"/>
  <c r="D47" i="64"/>
  <c r="D46" i="64"/>
  <c r="D45" i="64"/>
  <c r="D44" i="64"/>
  <c r="D43" i="64"/>
  <c r="D42" i="64"/>
  <c r="D41" i="64"/>
  <c r="D40" i="64"/>
  <c r="D39" i="64"/>
  <c r="D38" i="64"/>
  <c r="D37" i="64"/>
  <c r="D36" i="64"/>
  <c r="D35" i="64"/>
  <c r="D34" i="64"/>
  <c r="D33" i="64"/>
  <c r="D32" i="64"/>
  <c r="D31" i="64"/>
  <c r="D30" i="64"/>
  <c r="D29" i="64"/>
  <c r="D28" i="64"/>
  <c r="D27" i="64"/>
  <c r="D26" i="64"/>
  <c r="D25" i="64"/>
  <c r="D24" i="64"/>
  <c r="D23" i="64"/>
  <c r="D22" i="64"/>
  <c r="D21" i="64"/>
  <c r="D20" i="64"/>
  <c r="D19" i="64"/>
  <c r="D18" i="64"/>
  <c r="D17" i="64"/>
  <c r="D16" i="64"/>
  <c r="D15" i="64"/>
  <c r="D14" i="64"/>
  <c r="D13" i="64"/>
  <c r="D12" i="64"/>
  <c r="E84" i="63"/>
  <c r="C84" i="63"/>
  <c r="C55" i="63"/>
  <c r="D54" i="63"/>
  <c r="D53" i="63"/>
  <c r="D52" i="63"/>
  <c r="D51" i="63"/>
  <c r="D50" i="63"/>
  <c r="D49" i="63"/>
  <c r="D48" i="63"/>
  <c r="D47" i="63"/>
  <c r="D46" i="63"/>
  <c r="D45" i="63"/>
  <c r="D44" i="63"/>
  <c r="D43" i="63"/>
  <c r="D42" i="63"/>
  <c r="D41" i="63"/>
  <c r="D40" i="63"/>
  <c r="D39" i="63"/>
  <c r="D38" i="63"/>
  <c r="D37" i="63"/>
  <c r="D36" i="63"/>
  <c r="D35" i="63"/>
  <c r="D34" i="63"/>
  <c r="D33" i="63"/>
  <c r="D32" i="63"/>
  <c r="D31" i="63"/>
  <c r="D30" i="63"/>
  <c r="D29" i="63"/>
  <c r="D28" i="63"/>
  <c r="D27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D14" i="63"/>
  <c r="D13" i="63"/>
  <c r="D12" i="63"/>
  <c r="J99" i="62"/>
  <c r="H99" i="62"/>
  <c r="M56" i="62"/>
  <c r="L56" i="62"/>
  <c r="K56" i="62"/>
  <c r="J56" i="62"/>
  <c r="I56" i="62"/>
  <c r="H56" i="62"/>
  <c r="G56" i="62"/>
  <c r="F56" i="62"/>
  <c r="E56" i="62"/>
  <c r="D56" i="62"/>
  <c r="C56" i="62"/>
  <c r="B56" i="62"/>
  <c r="N55" i="62"/>
  <c r="N54" i="62"/>
  <c r="N53" i="62"/>
  <c r="N52" i="62"/>
  <c r="N51" i="62"/>
  <c r="N50" i="62"/>
  <c r="N49" i="62"/>
  <c r="N48" i="62"/>
  <c r="N47" i="62"/>
  <c r="N46" i="62"/>
  <c r="N45" i="62"/>
  <c r="N44" i="62"/>
  <c r="N43" i="62"/>
  <c r="N42" i="62"/>
  <c r="N41" i="62"/>
  <c r="N40" i="62"/>
  <c r="N39" i="62"/>
  <c r="N38" i="62"/>
  <c r="N37" i="62"/>
  <c r="N36" i="62"/>
  <c r="N35" i="62"/>
  <c r="N34" i="62"/>
  <c r="N33" i="62"/>
  <c r="N32" i="62"/>
  <c r="N31" i="62"/>
  <c r="N30" i="62"/>
  <c r="N29" i="62"/>
  <c r="N28" i="62"/>
  <c r="N27" i="62"/>
  <c r="N26" i="62"/>
  <c r="N25" i="62"/>
  <c r="N24" i="62"/>
  <c r="N23" i="62"/>
  <c r="N22" i="62"/>
  <c r="N21" i="62"/>
  <c r="N20" i="62"/>
  <c r="N19" i="62"/>
  <c r="N18" i="62"/>
  <c r="N17" i="62"/>
  <c r="N16" i="62"/>
  <c r="N15" i="62"/>
  <c r="N14" i="62"/>
  <c r="N13" i="62"/>
  <c r="K367" i="61"/>
  <c r="I367" i="61"/>
  <c r="P314" i="61"/>
  <c r="P313" i="61"/>
  <c r="P312" i="61"/>
  <c r="P311" i="61"/>
  <c r="P310" i="61"/>
  <c r="P309" i="61"/>
  <c r="O308" i="61"/>
  <c r="N308" i="61"/>
  <c r="M308" i="61"/>
  <c r="L308" i="61"/>
  <c r="K308" i="61"/>
  <c r="J308" i="61"/>
  <c r="I308" i="61"/>
  <c r="H308" i="61"/>
  <c r="G308" i="61"/>
  <c r="F308" i="61"/>
  <c r="E308" i="61"/>
  <c r="D308" i="61"/>
  <c r="C308" i="61"/>
  <c r="B308" i="61"/>
  <c r="P307" i="61"/>
  <c r="P306" i="61"/>
  <c r="P305" i="61"/>
  <c r="P304" i="61"/>
  <c r="P303" i="61"/>
  <c r="P302" i="61"/>
  <c r="O301" i="61"/>
  <c r="N301" i="61"/>
  <c r="M301" i="61"/>
  <c r="L301" i="61"/>
  <c r="K301" i="61"/>
  <c r="J301" i="61"/>
  <c r="I301" i="61"/>
  <c r="H301" i="61"/>
  <c r="G301" i="61"/>
  <c r="F301" i="61"/>
  <c r="E301" i="61"/>
  <c r="D301" i="61"/>
  <c r="C301" i="61"/>
  <c r="B301" i="61"/>
  <c r="P300" i="61"/>
  <c r="P299" i="61"/>
  <c r="P298" i="61"/>
  <c r="P297" i="61"/>
  <c r="P296" i="61"/>
  <c r="P295" i="61"/>
  <c r="O294" i="61"/>
  <c r="N294" i="61"/>
  <c r="M294" i="61"/>
  <c r="L294" i="61"/>
  <c r="K294" i="61"/>
  <c r="J294" i="61"/>
  <c r="I294" i="61"/>
  <c r="H294" i="61"/>
  <c r="G294" i="61"/>
  <c r="F294" i="61"/>
  <c r="E294" i="61"/>
  <c r="D294" i="61"/>
  <c r="C294" i="61"/>
  <c r="B294" i="61"/>
  <c r="P293" i="61"/>
  <c r="P292" i="61"/>
  <c r="P291" i="61"/>
  <c r="P290" i="61"/>
  <c r="P289" i="61"/>
  <c r="P288" i="61"/>
  <c r="O287" i="61"/>
  <c r="N287" i="61"/>
  <c r="M287" i="61"/>
  <c r="L287" i="61"/>
  <c r="K287" i="61"/>
  <c r="J287" i="61"/>
  <c r="I287" i="61"/>
  <c r="H287" i="61"/>
  <c r="G287" i="61"/>
  <c r="F287" i="61"/>
  <c r="E287" i="61"/>
  <c r="D287" i="61"/>
  <c r="C287" i="61"/>
  <c r="B287" i="61"/>
  <c r="P286" i="61"/>
  <c r="P285" i="61"/>
  <c r="P284" i="61"/>
  <c r="P283" i="61"/>
  <c r="P282" i="61"/>
  <c r="P281" i="61"/>
  <c r="O280" i="61"/>
  <c r="N280" i="61"/>
  <c r="M280" i="61"/>
  <c r="L280" i="61"/>
  <c r="K280" i="61"/>
  <c r="J280" i="61"/>
  <c r="I280" i="61"/>
  <c r="H280" i="61"/>
  <c r="G280" i="61"/>
  <c r="F280" i="61"/>
  <c r="E280" i="61"/>
  <c r="D280" i="61"/>
  <c r="C280" i="61"/>
  <c r="B280" i="61"/>
  <c r="P279" i="61"/>
  <c r="P278" i="61"/>
  <c r="P277" i="61"/>
  <c r="P276" i="61"/>
  <c r="P275" i="61"/>
  <c r="P274" i="61"/>
  <c r="O273" i="61"/>
  <c r="N273" i="61"/>
  <c r="M273" i="61"/>
  <c r="L273" i="61"/>
  <c r="K273" i="61"/>
  <c r="J273" i="61"/>
  <c r="I273" i="61"/>
  <c r="H273" i="61"/>
  <c r="G273" i="61"/>
  <c r="F273" i="61"/>
  <c r="E273" i="61"/>
  <c r="D273" i="61"/>
  <c r="C273" i="61"/>
  <c r="B273" i="61"/>
  <c r="P272" i="61"/>
  <c r="P271" i="61"/>
  <c r="P270" i="61"/>
  <c r="P269" i="61"/>
  <c r="P268" i="61"/>
  <c r="P267" i="61"/>
  <c r="O266" i="61"/>
  <c r="N266" i="61"/>
  <c r="M266" i="61"/>
  <c r="L266" i="61"/>
  <c r="K266" i="61"/>
  <c r="J266" i="61"/>
  <c r="I266" i="61"/>
  <c r="H266" i="61"/>
  <c r="G266" i="61"/>
  <c r="F266" i="61"/>
  <c r="E266" i="61"/>
  <c r="D266" i="61"/>
  <c r="C266" i="61"/>
  <c r="B266" i="61"/>
  <c r="P265" i="61"/>
  <c r="P264" i="61"/>
  <c r="P263" i="61"/>
  <c r="P262" i="61"/>
  <c r="P261" i="61"/>
  <c r="P260" i="61"/>
  <c r="O259" i="61"/>
  <c r="N259" i="61"/>
  <c r="M259" i="61"/>
  <c r="L259" i="61"/>
  <c r="K259" i="61"/>
  <c r="J259" i="61"/>
  <c r="I259" i="61"/>
  <c r="H259" i="61"/>
  <c r="G259" i="61"/>
  <c r="F259" i="61"/>
  <c r="E259" i="61"/>
  <c r="D259" i="61"/>
  <c r="C259" i="61"/>
  <c r="B259" i="61"/>
  <c r="P258" i="61"/>
  <c r="P257" i="61"/>
  <c r="P256" i="61"/>
  <c r="P255" i="61"/>
  <c r="P254" i="61"/>
  <c r="P253" i="61"/>
  <c r="O252" i="61"/>
  <c r="N252" i="61"/>
  <c r="M252" i="61"/>
  <c r="L252" i="61"/>
  <c r="K252" i="61"/>
  <c r="J252" i="61"/>
  <c r="I252" i="61"/>
  <c r="H252" i="61"/>
  <c r="G252" i="61"/>
  <c r="F252" i="61"/>
  <c r="E252" i="61"/>
  <c r="D252" i="61"/>
  <c r="C252" i="61"/>
  <c r="B252" i="61"/>
  <c r="P251" i="61"/>
  <c r="P250" i="61"/>
  <c r="P249" i="61"/>
  <c r="P248" i="61"/>
  <c r="P247" i="61"/>
  <c r="P246" i="61"/>
  <c r="O245" i="61"/>
  <c r="N245" i="61"/>
  <c r="M245" i="61"/>
  <c r="L245" i="61"/>
  <c r="K245" i="61"/>
  <c r="J245" i="61"/>
  <c r="I245" i="61"/>
  <c r="H245" i="61"/>
  <c r="G245" i="61"/>
  <c r="F245" i="61"/>
  <c r="E245" i="61"/>
  <c r="D245" i="61"/>
  <c r="C245" i="61"/>
  <c r="B245" i="61"/>
  <c r="P244" i="61"/>
  <c r="P243" i="61"/>
  <c r="P242" i="61"/>
  <c r="P241" i="61"/>
  <c r="P240" i="61"/>
  <c r="P239" i="61"/>
  <c r="O238" i="61"/>
  <c r="N238" i="61"/>
  <c r="M238" i="61"/>
  <c r="L238" i="61"/>
  <c r="K238" i="61"/>
  <c r="J238" i="61"/>
  <c r="I238" i="61"/>
  <c r="H238" i="61"/>
  <c r="G238" i="61"/>
  <c r="F238" i="61"/>
  <c r="E238" i="61"/>
  <c r="D238" i="61"/>
  <c r="C238" i="61"/>
  <c r="B238" i="61"/>
  <c r="P237" i="61"/>
  <c r="P236" i="61"/>
  <c r="P235" i="61"/>
  <c r="P234" i="61"/>
  <c r="P233" i="61"/>
  <c r="P232" i="61"/>
  <c r="O231" i="61"/>
  <c r="N231" i="61"/>
  <c r="M231" i="61"/>
  <c r="L231" i="61"/>
  <c r="K231" i="61"/>
  <c r="J231" i="61"/>
  <c r="I231" i="61"/>
  <c r="H231" i="61"/>
  <c r="G231" i="61"/>
  <c r="F231" i="61"/>
  <c r="E231" i="61"/>
  <c r="D231" i="61"/>
  <c r="C231" i="61"/>
  <c r="B231" i="61"/>
  <c r="P230" i="61"/>
  <c r="P229" i="61"/>
  <c r="P228" i="61"/>
  <c r="P227" i="61"/>
  <c r="P226" i="61"/>
  <c r="P225" i="61"/>
  <c r="O224" i="61"/>
  <c r="N224" i="61"/>
  <c r="M224" i="61"/>
  <c r="L224" i="61"/>
  <c r="K224" i="61"/>
  <c r="J224" i="61"/>
  <c r="I224" i="61"/>
  <c r="H224" i="61"/>
  <c r="G224" i="61"/>
  <c r="F224" i="61"/>
  <c r="E224" i="61"/>
  <c r="D224" i="61"/>
  <c r="C224" i="61"/>
  <c r="B224" i="61"/>
  <c r="P223" i="61"/>
  <c r="P222" i="61"/>
  <c r="P221" i="61"/>
  <c r="P220" i="61"/>
  <c r="P219" i="61"/>
  <c r="P218" i="61"/>
  <c r="O217" i="61"/>
  <c r="N217" i="61"/>
  <c r="M217" i="61"/>
  <c r="L217" i="61"/>
  <c r="K217" i="61"/>
  <c r="J217" i="61"/>
  <c r="I217" i="61"/>
  <c r="H217" i="61"/>
  <c r="G217" i="61"/>
  <c r="F217" i="61"/>
  <c r="E217" i="61"/>
  <c r="D217" i="61"/>
  <c r="C217" i="61"/>
  <c r="B217" i="61"/>
  <c r="P216" i="61"/>
  <c r="P215" i="61"/>
  <c r="P214" i="61"/>
  <c r="P213" i="61"/>
  <c r="P212" i="61"/>
  <c r="P211" i="61"/>
  <c r="O210" i="61"/>
  <c r="N210" i="61"/>
  <c r="M210" i="61"/>
  <c r="L210" i="61"/>
  <c r="K210" i="61"/>
  <c r="J210" i="61"/>
  <c r="I210" i="61"/>
  <c r="H210" i="61"/>
  <c r="G210" i="61"/>
  <c r="F210" i="61"/>
  <c r="E210" i="61"/>
  <c r="D210" i="61"/>
  <c r="C210" i="61"/>
  <c r="B210" i="61"/>
  <c r="P209" i="61"/>
  <c r="P208" i="61"/>
  <c r="P207" i="61"/>
  <c r="P206" i="61"/>
  <c r="P205" i="61"/>
  <c r="P204" i="61"/>
  <c r="O203" i="61"/>
  <c r="N203" i="61"/>
  <c r="M203" i="61"/>
  <c r="L203" i="61"/>
  <c r="K203" i="61"/>
  <c r="J203" i="61"/>
  <c r="I203" i="61"/>
  <c r="H203" i="61"/>
  <c r="G203" i="61"/>
  <c r="F203" i="61"/>
  <c r="E203" i="61"/>
  <c r="D203" i="61"/>
  <c r="C203" i="61"/>
  <c r="B203" i="61"/>
  <c r="P202" i="61"/>
  <c r="P201" i="61"/>
  <c r="P200" i="61"/>
  <c r="P199" i="61"/>
  <c r="P198" i="61"/>
  <c r="P197" i="61"/>
  <c r="O196" i="61"/>
  <c r="N196" i="61"/>
  <c r="M196" i="61"/>
  <c r="L196" i="61"/>
  <c r="K196" i="61"/>
  <c r="J196" i="61"/>
  <c r="I196" i="61"/>
  <c r="H196" i="61"/>
  <c r="G196" i="61"/>
  <c r="F196" i="61"/>
  <c r="E196" i="61"/>
  <c r="D196" i="61"/>
  <c r="C196" i="61"/>
  <c r="B196" i="61"/>
  <c r="P195" i="61"/>
  <c r="P194" i="61"/>
  <c r="P193" i="61"/>
  <c r="P192" i="61"/>
  <c r="P191" i="61"/>
  <c r="P190" i="61"/>
  <c r="O189" i="61"/>
  <c r="N189" i="61"/>
  <c r="M189" i="61"/>
  <c r="L189" i="61"/>
  <c r="K189" i="61"/>
  <c r="J189" i="61"/>
  <c r="I189" i="61"/>
  <c r="H189" i="61"/>
  <c r="G189" i="61"/>
  <c r="F189" i="61"/>
  <c r="E189" i="61"/>
  <c r="D189" i="61"/>
  <c r="C189" i="61"/>
  <c r="B189" i="61"/>
  <c r="P188" i="61"/>
  <c r="P187" i="61"/>
  <c r="P186" i="61"/>
  <c r="P185" i="61"/>
  <c r="P184" i="61"/>
  <c r="P183" i="61"/>
  <c r="O182" i="61"/>
  <c r="N182" i="61"/>
  <c r="M182" i="61"/>
  <c r="L182" i="61"/>
  <c r="K182" i="61"/>
  <c r="J182" i="61"/>
  <c r="I182" i="61"/>
  <c r="H182" i="61"/>
  <c r="G182" i="61"/>
  <c r="F182" i="61"/>
  <c r="E182" i="61"/>
  <c r="D182" i="61"/>
  <c r="C182" i="61"/>
  <c r="B182" i="61"/>
  <c r="P181" i="61"/>
  <c r="P180" i="61"/>
  <c r="P179" i="61"/>
  <c r="P178" i="61"/>
  <c r="P177" i="61"/>
  <c r="P176" i="61"/>
  <c r="O175" i="61"/>
  <c r="N175" i="61"/>
  <c r="M175" i="61"/>
  <c r="L175" i="61"/>
  <c r="K175" i="61"/>
  <c r="J175" i="61"/>
  <c r="I175" i="61"/>
  <c r="H175" i="61"/>
  <c r="G175" i="61"/>
  <c r="F175" i="61"/>
  <c r="E175" i="61"/>
  <c r="D175" i="61"/>
  <c r="C175" i="61"/>
  <c r="B175" i="61"/>
  <c r="P174" i="61"/>
  <c r="P173" i="61"/>
  <c r="P172" i="61"/>
  <c r="P171" i="61"/>
  <c r="P170" i="61"/>
  <c r="P169" i="61"/>
  <c r="O168" i="61"/>
  <c r="N168" i="61"/>
  <c r="M168" i="61"/>
  <c r="L168" i="61"/>
  <c r="K168" i="61"/>
  <c r="J168" i="61"/>
  <c r="I168" i="61"/>
  <c r="H168" i="61"/>
  <c r="G168" i="61"/>
  <c r="F168" i="61"/>
  <c r="E168" i="61"/>
  <c r="D168" i="61"/>
  <c r="C168" i="61"/>
  <c r="B168" i="61"/>
  <c r="P167" i="61"/>
  <c r="P166" i="61"/>
  <c r="P165" i="61"/>
  <c r="P164" i="61"/>
  <c r="P163" i="61"/>
  <c r="P162" i="61"/>
  <c r="O161" i="61"/>
  <c r="N161" i="61"/>
  <c r="M161" i="61"/>
  <c r="L161" i="61"/>
  <c r="K161" i="61"/>
  <c r="J161" i="61"/>
  <c r="I161" i="61"/>
  <c r="H161" i="61"/>
  <c r="G161" i="61"/>
  <c r="F161" i="61"/>
  <c r="E161" i="61"/>
  <c r="D161" i="61"/>
  <c r="C161" i="61"/>
  <c r="B161" i="61"/>
  <c r="P160" i="61"/>
  <c r="P159" i="61"/>
  <c r="P158" i="61"/>
  <c r="P157" i="61"/>
  <c r="P156" i="61"/>
  <c r="P155" i="61"/>
  <c r="O154" i="61"/>
  <c r="N154" i="61"/>
  <c r="M154" i="61"/>
  <c r="L154" i="61"/>
  <c r="K154" i="61"/>
  <c r="J154" i="61"/>
  <c r="I154" i="61"/>
  <c r="H154" i="61"/>
  <c r="G154" i="61"/>
  <c r="F154" i="61"/>
  <c r="E154" i="61"/>
  <c r="D154" i="61"/>
  <c r="C154" i="61"/>
  <c r="B154" i="61"/>
  <c r="P153" i="61"/>
  <c r="P152" i="61"/>
  <c r="P151" i="61"/>
  <c r="P150" i="61"/>
  <c r="P149" i="61"/>
  <c r="P148" i="61"/>
  <c r="O147" i="61"/>
  <c r="N147" i="61"/>
  <c r="M147" i="61"/>
  <c r="L147" i="61"/>
  <c r="K147" i="61"/>
  <c r="J147" i="61"/>
  <c r="I147" i="61"/>
  <c r="H147" i="61"/>
  <c r="G147" i="61"/>
  <c r="F147" i="61"/>
  <c r="E147" i="61"/>
  <c r="D147" i="61"/>
  <c r="C147" i="61"/>
  <c r="B147" i="61"/>
  <c r="P146" i="61"/>
  <c r="P145" i="61"/>
  <c r="P144" i="61"/>
  <c r="P143" i="61"/>
  <c r="P142" i="61"/>
  <c r="P141" i="61"/>
  <c r="O140" i="61"/>
  <c r="N140" i="61"/>
  <c r="M140" i="61"/>
  <c r="L140" i="61"/>
  <c r="K140" i="61"/>
  <c r="J140" i="61"/>
  <c r="I140" i="61"/>
  <c r="H140" i="61"/>
  <c r="G140" i="61"/>
  <c r="F140" i="61"/>
  <c r="E140" i="61"/>
  <c r="D140" i="61"/>
  <c r="C140" i="61"/>
  <c r="B140" i="61"/>
  <c r="P139" i="61"/>
  <c r="P138" i="61"/>
  <c r="P137" i="61"/>
  <c r="P136" i="61"/>
  <c r="P135" i="61"/>
  <c r="P134" i="61"/>
  <c r="O133" i="61"/>
  <c r="N133" i="61"/>
  <c r="M133" i="61"/>
  <c r="L133" i="61"/>
  <c r="K133" i="61"/>
  <c r="J133" i="61"/>
  <c r="I133" i="61"/>
  <c r="H133" i="61"/>
  <c r="G133" i="61"/>
  <c r="F133" i="61"/>
  <c r="E133" i="61"/>
  <c r="D133" i="61"/>
  <c r="C133" i="61"/>
  <c r="B133" i="61"/>
  <c r="P132" i="61"/>
  <c r="P131" i="61"/>
  <c r="P130" i="61"/>
  <c r="P129" i="61"/>
  <c r="P128" i="61"/>
  <c r="P127" i="61"/>
  <c r="O126" i="61"/>
  <c r="N126" i="61"/>
  <c r="M126" i="61"/>
  <c r="L126" i="61"/>
  <c r="K126" i="61"/>
  <c r="J126" i="61"/>
  <c r="I126" i="61"/>
  <c r="H126" i="61"/>
  <c r="G126" i="61"/>
  <c r="F126" i="61"/>
  <c r="E126" i="61"/>
  <c r="D126" i="61"/>
  <c r="C126" i="61"/>
  <c r="B126" i="61"/>
  <c r="P125" i="61"/>
  <c r="P124" i="61"/>
  <c r="P123" i="61"/>
  <c r="P122" i="61"/>
  <c r="P121" i="61"/>
  <c r="P120" i="61"/>
  <c r="O119" i="61"/>
  <c r="N119" i="61"/>
  <c r="M119" i="61"/>
  <c r="L119" i="61"/>
  <c r="K119" i="61"/>
  <c r="J119" i="61"/>
  <c r="I119" i="61"/>
  <c r="H119" i="61"/>
  <c r="G119" i="61"/>
  <c r="F119" i="61"/>
  <c r="E119" i="61"/>
  <c r="D119" i="61"/>
  <c r="C119" i="61"/>
  <c r="B119" i="61"/>
  <c r="P118" i="61"/>
  <c r="P117" i="61"/>
  <c r="P116" i="61"/>
  <c r="P115" i="61"/>
  <c r="P114" i="61"/>
  <c r="P113" i="61"/>
  <c r="O112" i="61"/>
  <c r="N112" i="61"/>
  <c r="M112" i="61"/>
  <c r="L112" i="61"/>
  <c r="K112" i="61"/>
  <c r="J112" i="61"/>
  <c r="I112" i="61"/>
  <c r="H112" i="61"/>
  <c r="G112" i="61"/>
  <c r="F112" i="61"/>
  <c r="E112" i="61"/>
  <c r="D112" i="61"/>
  <c r="C112" i="61"/>
  <c r="B112" i="61"/>
  <c r="P111" i="61"/>
  <c r="P110" i="61"/>
  <c r="P109" i="61"/>
  <c r="P108" i="61"/>
  <c r="P107" i="61"/>
  <c r="P106" i="61"/>
  <c r="O105" i="61"/>
  <c r="N105" i="61"/>
  <c r="M105" i="61"/>
  <c r="L105" i="61"/>
  <c r="K105" i="61"/>
  <c r="J105" i="61"/>
  <c r="I105" i="61"/>
  <c r="H105" i="61"/>
  <c r="G105" i="61"/>
  <c r="F105" i="61"/>
  <c r="E105" i="61"/>
  <c r="D105" i="61"/>
  <c r="C105" i="61"/>
  <c r="B105" i="61"/>
  <c r="P104" i="61"/>
  <c r="P103" i="61"/>
  <c r="P102" i="61"/>
  <c r="P101" i="61"/>
  <c r="P100" i="61"/>
  <c r="P99" i="61"/>
  <c r="O98" i="61"/>
  <c r="N98" i="61"/>
  <c r="M98" i="61"/>
  <c r="L98" i="61"/>
  <c r="K98" i="61"/>
  <c r="J98" i="61"/>
  <c r="I98" i="61"/>
  <c r="H98" i="61"/>
  <c r="G98" i="61"/>
  <c r="F98" i="61"/>
  <c r="E98" i="61"/>
  <c r="D98" i="61"/>
  <c r="C98" i="61"/>
  <c r="B98" i="61"/>
  <c r="P97" i="61"/>
  <c r="P96" i="61"/>
  <c r="P95" i="61"/>
  <c r="P94" i="61"/>
  <c r="P93" i="61"/>
  <c r="P92" i="61"/>
  <c r="O91" i="61"/>
  <c r="N91" i="61"/>
  <c r="M91" i="61"/>
  <c r="L91" i="61"/>
  <c r="K91" i="61"/>
  <c r="J91" i="61"/>
  <c r="I91" i="61"/>
  <c r="H91" i="61"/>
  <c r="G91" i="61"/>
  <c r="F91" i="61"/>
  <c r="E91" i="61"/>
  <c r="D91" i="61"/>
  <c r="C91" i="61"/>
  <c r="B91" i="61"/>
  <c r="P90" i="61"/>
  <c r="P89" i="61"/>
  <c r="P88" i="61"/>
  <c r="P87" i="61"/>
  <c r="P86" i="61"/>
  <c r="P85" i="61"/>
  <c r="O84" i="61"/>
  <c r="N84" i="61"/>
  <c r="M84" i="61"/>
  <c r="L84" i="61"/>
  <c r="K84" i="61"/>
  <c r="J84" i="61"/>
  <c r="I84" i="61"/>
  <c r="H84" i="61"/>
  <c r="G84" i="61"/>
  <c r="F84" i="61"/>
  <c r="E84" i="61"/>
  <c r="D84" i="61"/>
  <c r="C84" i="61"/>
  <c r="B84" i="61"/>
  <c r="P83" i="61"/>
  <c r="P82" i="61"/>
  <c r="P81" i="61"/>
  <c r="P80" i="61"/>
  <c r="P79" i="61"/>
  <c r="P78" i="61"/>
  <c r="O77" i="61"/>
  <c r="N77" i="61"/>
  <c r="M77" i="61"/>
  <c r="L77" i="61"/>
  <c r="K77" i="61"/>
  <c r="J77" i="61"/>
  <c r="I77" i="61"/>
  <c r="H77" i="61"/>
  <c r="G77" i="61"/>
  <c r="F77" i="61"/>
  <c r="E77" i="61"/>
  <c r="D77" i="61"/>
  <c r="C77" i="61"/>
  <c r="B77" i="61"/>
  <c r="P76" i="61"/>
  <c r="P75" i="61"/>
  <c r="P74" i="61"/>
  <c r="P73" i="61"/>
  <c r="P72" i="61"/>
  <c r="P71" i="61"/>
  <c r="O70" i="61"/>
  <c r="N70" i="61"/>
  <c r="M70" i="61"/>
  <c r="L70" i="61"/>
  <c r="K70" i="61"/>
  <c r="J70" i="61"/>
  <c r="I70" i="61"/>
  <c r="H70" i="61"/>
  <c r="G70" i="61"/>
  <c r="F70" i="61"/>
  <c r="E70" i="61"/>
  <c r="D70" i="61"/>
  <c r="C70" i="61"/>
  <c r="B70" i="61"/>
  <c r="P69" i="61"/>
  <c r="P68" i="61"/>
  <c r="P67" i="61"/>
  <c r="P66" i="61"/>
  <c r="P65" i="61"/>
  <c r="P64" i="61"/>
  <c r="O63" i="61"/>
  <c r="N63" i="61"/>
  <c r="M63" i="61"/>
  <c r="L63" i="61"/>
  <c r="K63" i="61"/>
  <c r="J63" i="61"/>
  <c r="I63" i="61"/>
  <c r="H63" i="61"/>
  <c r="G63" i="61"/>
  <c r="F63" i="61"/>
  <c r="E63" i="61"/>
  <c r="D63" i="61"/>
  <c r="C63" i="61"/>
  <c r="B63" i="61"/>
  <c r="P62" i="61"/>
  <c r="P61" i="61"/>
  <c r="P60" i="61"/>
  <c r="P59" i="61"/>
  <c r="P58" i="61"/>
  <c r="P57" i="61"/>
  <c r="O56" i="61"/>
  <c r="N56" i="61"/>
  <c r="M56" i="61"/>
  <c r="L56" i="61"/>
  <c r="K56" i="61"/>
  <c r="J56" i="61"/>
  <c r="I56" i="61"/>
  <c r="H56" i="61"/>
  <c r="G56" i="61"/>
  <c r="F56" i="61"/>
  <c r="E56" i="61"/>
  <c r="D56" i="61"/>
  <c r="C56" i="61"/>
  <c r="B56" i="61"/>
  <c r="P55" i="61"/>
  <c r="P54" i="61"/>
  <c r="P53" i="61"/>
  <c r="P52" i="61"/>
  <c r="P51" i="61"/>
  <c r="P50" i="61"/>
  <c r="O49" i="61"/>
  <c r="N49" i="61"/>
  <c r="M49" i="61"/>
  <c r="L49" i="61"/>
  <c r="K49" i="61"/>
  <c r="J49" i="61"/>
  <c r="I49" i="61"/>
  <c r="H49" i="61"/>
  <c r="G49" i="61"/>
  <c r="F49" i="61"/>
  <c r="E49" i="61"/>
  <c r="D49" i="61"/>
  <c r="C49" i="61"/>
  <c r="B49" i="61"/>
  <c r="P48" i="61"/>
  <c r="P47" i="61"/>
  <c r="P46" i="61"/>
  <c r="P45" i="61"/>
  <c r="P44" i="61"/>
  <c r="P43" i="61"/>
  <c r="O42" i="61"/>
  <c r="N42" i="61"/>
  <c r="M42" i="61"/>
  <c r="L42" i="61"/>
  <c r="K42" i="61"/>
  <c r="J42" i="61"/>
  <c r="I42" i="61"/>
  <c r="H42" i="61"/>
  <c r="G42" i="61"/>
  <c r="F42" i="61"/>
  <c r="E42" i="61"/>
  <c r="D42" i="61"/>
  <c r="C42" i="61"/>
  <c r="B42" i="61"/>
  <c r="P41" i="61"/>
  <c r="P40" i="61"/>
  <c r="P39" i="61"/>
  <c r="P38" i="61"/>
  <c r="P37" i="61"/>
  <c r="P36" i="61"/>
  <c r="O35" i="61"/>
  <c r="N35" i="61"/>
  <c r="M35" i="61"/>
  <c r="L35" i="61"/>
  <c r="K35" i="61"/>
  <c r="J35" i="61"/>
  <c r="I35" i="61"/>
  <c r="H35" i="61"/>
  <c r="G35" i="61"/>
  <c r="F35" i="61"/>
  <c r="E35" i="61"/>
  <c r="D35" i="61"/>
  <c r="C35" i="61"/>
  <c r="B35" i="61"/>
  <c r="P34" i="61"/>
  <c r="P33" i="61"/>
  <c r="P32" i="61"/>
  <c r="P31" i="61"/>
  <c r="P30" i="61"/>
  <c r="P29" i="61"/>
  <c r="O28" i="61"/>
  <c r="N28" i="61"/>
  <c r="M28" i="61"/>
  <c r="L28" i="61"/>
  <c r="K28" i="61"/>
  <c r="J28" i="61"/>
  <c r="I28" i="61"/>
  <c r="H28" i="61"/>
  <c r="G28" i="61"/>
  <c r="F28" i="61"/>
  <c r="E28" i="61"/>
  <c r="D28" i="61"/>
  <c r="C28" i="61"/>
  <c r="B28" i="61"/>
  <c r="P27" i="61"/>
  <c r="P26" i="61"/>
  <c r="P25" i="61"/>
  <c r="P24" i="61"/>
  <c r="P23" i="61"/>
  <c r="P22" i="61"/>
  <c r="O21" i="61"/>
  <c r="N21" i="61"/>
  <c r="M21" i="61"/>
  <c r="L21" i="61"/>
  <c r="K21" i="61"/>
  <c r="J21" i="61"/>
  <c r="I21" i="61"/>
  <c r="H21" i="61"/>
  <c r="G21" i="61"/>
  <c r="F21" i="61"/>
  <c r="E21" i="61"/>
  <c r="D21" i="61"/>
  <c r="C21" i="61"/>
  <c r="B21" i="61"/>
  <c r="P20" i="61"/>
  <c r="P19" i="61"/>
  <c r="P18" i="61"/>
  <c r="P17" i="61"/>
  <c r="P16" i="61"/>
  <c r="P15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4" i="61"/>
  <c r="L108" i="60"/>
  <c r="J108" i="60"/>
  <c r="R57" i="60"/>
  <c r="O57" i="60"/>
  <c r="N57" i="60"/>
  <c r="M57" i="60"/>
  <c r="L57" i="60"/>
  <c r="K57" i="60"/>
  <c r="J57" i="60"/>
  <c r="I57" i="60"/>
  <c r="H57" i="60"/>
  <c r="G57" i="60"/>
  <c r="F57" i="60"/>
  <c r="E57" i="60"/>
  <c r="D57" i="60"/>
  <c r="C57" i="60"/>
  <c r="B57" i="60"/>
  <c r="R56" i="60"/>
  <c r="P56" i="60"/>
  <c r="R55" i="60"/>
  <c r="P55" i="60"/>
  <c r="R54" i="60"/>
  <c r="P54" i="60"/>
  <c r="S54" i="60" s="1"/>
  <c r="R53" i="60"/>
  <c r="P53" i="60"/>
  <c r="S53" i="60" s="1"/>
  <c r="R52" i="60"/>
  <c r="P52" i="60"/>
  <c r="R51" i="60"/>
  <c r="S51" i="60" s="1"/>
  <c r="P51" i="60"/>
  <c r="R50" i="60"/>
  <c r="P50" i="60"/>
  <c r="R49" i="60"/>
  <c r="P49" i="60"/>
  <c r="R48" i="60"/>
  <c r="P48" i="60"/>
  <c r="S48" i="60" s="1"/>
  <c r="R47" i="60"/>
  <c r="P47" i="60"/>
  <c r="S47" i="60" s="1"/>
  <c r="R46" i="60"/>
  <c r="S46" i="60" s="1"/>
  <c r="P46" i="60"/>
  <c r="R45" i="60"/>
  <c r="P45" i="60"/>
  <c r="R44" i="60"/>
  <c r="P44" i="60"/>
  <c r="R43" i="60"/>
  <c r="P43" i="60"/>
  <c r="S43" i="60" s="1"/>
  <c r="R42" i="60"/>
  <c r="P42" i="60"/>
  <c r="S42" i="60"/>
  <c r="R41" i="60"/>
  <c r="P41" i="60"/>
  <c r="S41" i="60" s="1"/>
  <c r="R40" i="60"/>
  <c r="P40" i="60"/>
  <c r="R39" i="60"/>
  <c r="P39" i="60"/>
  <c r="S39" i="60" s="1"/>
  <c r="R38" i="60"/>
  <c r="P38" i="60"/>
  <c r="R37" i="60"/>
  <c r="P37" i="60"/>
  <c r="R36" i="60"/>
  <c r="P36" i="60"/>
  <c r="R35" i="60"/>
  <c r="P35" i="60"/>
  <c r="R34" i="60"/>
  <c r="P34" i="60"/>
  <c r="S34" i="60" s="1"/>
  <c r="R33" i="60"/>
  <c r="P33" i="60"/>
  <c r="S33" i="60" s="1"/>
  <c r="R32" i="60"/>
  <c r="P32" i="60"/>
  <c r="S32" i="60" s="1"/>
  <c r="R31" i="60"/>
  <c r="P31" i="60"/>
  <c r="S31" i="60" s="1"/>
  <c r="R30" i="60"/>
  <c r="P30" i="60"/>
  <c r="R29" i="60"/>
  <c r="P29" i="60"/>
  <c r="R28" i="60"/>
  <c r="P28" i="60"/>
  <c r="S28" i="60" s="1"/>
  <c r="R27" i="60"/>
  <c r="P27" i="60"/>
  <c r="R26" i="60"/>
  <c r="P26" i="60"/>
  <c r="S26" i="60"/>
  <c r="R25" i="60"/>
  <c r="P25" i="60"/>
  <c r="S25" i="60" s="1"/>
  <c r="R24" i="60"/>
  <c r="P24" i="60"/>
  <c r="R23" i="60"/>
  <c r="S23" i="60" s="1"/>
  <c r="P23" i="60"/>
  <c r="R22" i="60"/>
  <c r="P22" i="60"/>
  <c r="S22" i="60"/>
  <c r="R21" i="60"/>
  <c r="P21" i="60"/>
  <c r="R20" i="60"/>
  <c r="P20" i="60"/>
  <c r="R19" i="60"/>
  <c r="P19" i="60"/>
  <c r="S19" i="60" s="1"/>
  <c r="R18" i="60"/>
  <c r="P18" i="60"/>
  <c r="R17" i="60"/>
  <c r="P17" i="60"/>
  <c r="S17" i="60" s="1"/>
  <c r="R16" i="60"/>
  <c r="P16" i="60"/>
  <c r="R15" i="60"/>
  <c r="P15" i="60"/>
  <c r="R14" i="60"/>
  <c r="P14" i="60"/>
  <c r="E88" i="59"/>
  <c r="C88" i="59"/>
  <c r="C55" i="59"/>
  <c r="D54" i="59"/>
  <c r="D53" i="59"/>
  <c r="D52" i="59"/>
  <c r="D51" i="59"/>
  <c r="D50" i="59"/>
  <c r="D49" i="59"/>
  <c r="D48" i="59"/>
  <c r="D47" i="59"/>
  <c r="D46" i="59"/>
  <c r="D45" i="59"/>
  <c r="D44" i="59"/>
  <c r="D43" i="59"/>
  <c r="D42" i="59"/>
  <c r="D41" i="59"/>
  <c r="D40" i="59"/>
  <c r="D39" i="59"/>
  <c r="D38" i="59"/>
  <c r="D37" i="59"/>
  <c r="D36" i="59"/>
  <c r="D35" i="59"/>
  <c r="D34" i="59"/>
  <c r="D33" i="59"/>
  <c r="D32" i="59"/>
  <c r="D31" i="59"/>
  <c r="D30" i="59"/>
  <c r="D29" i="59"/>
  <c r="D28" i="59"/>
  <c r="D27" i="59"/>
  <c r="D26" i="59"/>
  <c r="D25" i="59"/>
  <c r="D24" i="59"/>
  <c r="D23" i="59"/>
  <c r="D22" i="59"/>
  <c r="D21" i="59"/>
  <c r="D20" i="59"/>
  <c r="D19" i="59"/>
  <c r="D18" i="59"/>
  <c r="D17" i="59"/>
  <c r="D16" i="59"/>
  <c r="D15" i="59"/>
  <c r="D14" i="59"/>
  <c r="D13" i="59"/>
  <c r="D12" i="59"/>
  <c r="E83" i="58"/>
  <c r="C83" i="58"/>
  <c r="C55" i="58"/>
  <c r="D54" i="58"/>
  <c r="D53" i="58"/>
  <c r="D52" i="58"/>
  <c r="D51" i="58"/>
  <c r="D50" i="58"/>
  <c r="D49" i="58"/>
  <c r="D48" i="58"/>
  <c r="D47" i="58"/>
  <c r="D46" i="58"/>
  <c r="D45" i="58"/>
  <c r="D44" i="58"/>
  <c r="D43" i="58"/>
  <c r="D42" i="58"/>
  <c r="D41" i="58"/>
  <c r="D40" i="58"/>
  <c r="D39" i="58"/>
  <c r="D38" i="58"/>
  <c r="D37" i="58"/>
  <c r="D36" i="58"/>
  <c r="D35" i="58"/>
  <c r="D34" i="58"/>
  <c r="D33" i="58"/>
  <c r="D32" i="58"/>
  <c r="D31" i="58"/>
  <c r="D30" i="58"/>
  <c r="D29" i="58"/>
  <c r="D28" i="58"/>
  <c r="D27" i="58"/>
  <c r="D26" i="58"/>
  <c r="D25" i="58"/>
  <c r="D24" i="58"/>
  <c r="D23" i="58"/>
  <c r="D22" i="58"/>
  <c r="D21" i="58"/>
  <c r="D20" i="58"/>
  <c r="D19" i="58"/>
  <c r="D18" i="58"/>
  <c r="D17" i="58"/>
  <c r="D16" i="58"/>
  <c r="D15" i="58"/>
  <c r="D14" i="58"/>
  <c r="D13" i="58"/>
  <c r="D12" i="58"/>
  <c r="J101" i="57"/>
  <c r="H101" i="57"/>
  <c r="M56" i="57"/>
  <c r="L56" i="57"/>
  <c r="K56" i="57"/>
  <c r="J56" i="57"/>
  <c r="I56" i="57"/>
  <c r="H56" i="57"/>
  <c r="G56" i="57"/>
  <c r="F56" i="57"/>
  <c r="E56" i="57"/>
  <c r="D56" i="57"/>
  <c r="C56" i="57"/>
  <c r="B56" i="57"/>
  <c r="W55" i="57"/>
  <c r="N55" i="57"/>
  <c r="W54" i="57"/>
  <c r="N54" i="57"/>
  <c r="W53" i="57"/>
  <c r="N53" i="57"/>
  <c r="W52" i="57"/>
  <c r="N52" i="57"/>
  <c r="W51" i="57"/>
  <c r="N51" i="57"/>
  <c r="W50" i="57"/>
  <c r="N50" i="57"/>
  <c r="W49" i="57"/>
  <c r="N49" i="57"/>
  <c r="W48" i="57"/>
  <c r="N48" i="57"/>
  <c r="W47" i="57"/>
  <c r="N47" i="57"/>
  <c r="W46" i="57"/>
  <c r="N46" i="57"/>
  <c r="W45" i="57"/>
  <c r="N45" i="57"/>
  <c r="W44" i="57"/>
  <c r="N44" i="57"/>
  <c r="W43" i="57"/>
  <c r="N43" i="57"/>
  <c r="W42" i="57"/>
  <c r="N42" i="57"/>
  <c r="W41" i="57"/>
  <c r="N41" i="57"/>
  <c r="W40" i="57"/>
  <c r="N40" i="57"/>
  <c r="W39" i="57"/>
  <c r="N39" i="57"/>
  <c r="W38" i="57"/>
  <c r="N38" i="57"/>
  <c r="W37" i="57"/>
  <c r="N37" i="57"/>
  <c r="W36" i="57"/>
  <c r="N36" i="57"/>
  <c r="W35" i="57"/>
  <c r="N35" i="57"/>
  <c r="W34" i="57"/>
  <c r="N34" i="57"/>
  <c r="W33" i="57"/>
  <c r="N33" i="57"/>
  <c r="W32" i="57"/>
  <c r="N32" i="57"/>
  <c r="W31" i="57"/>
  <c r="N31" i="57"/>
  <c r="W30" i="57"/>
  <c r="N30" i="57"/>
  <c r="W29" i="57"/>
  <c r="N29" i="57"/>
  <c r="W28" i="57"/>
  <c r="N28" i="57"/>
  <c r="W27" i="57"/>
  <c r="N27" i="57"/>
  <c r="W26" i="57"/>
  <c r="N26" i="57"/>
  <c r="W25" i="57"/>
  <c r="N25" i="57"/>
  <c r="W24" i="57"/>
  <c r="N24" i="57"/>
  <c r="W23" i="57"/>
  <c r="N23" i="57"/>
  <c r="W22" i="57"/>
  <c r="N22" i="57"/>
  <c r="W21" i="57"/>
  <c r="N21" i="57"/>
  <c r="W20" i="57"/>
  <c r="N20" i="57"/>
  <c r="W19" i="57"/>
  <c r="N19" i="57"/>
  <c r="W18" i="57"/>
  <c r="N18" i="57"/>
  <c r="W17" i="57"/>
  <c r="N17" i="57"/>
  <c r="W16" i="57"/>
  <c r="N16" i="57"/>
  <c r="W15" i="57"/>
  <c r="W56" i="57" s="1"/>
  <c r="N15" i="57"/>
  <c r="N56" i="57" s="1"/>
  <c r="W14" i="57"/>
  <c r="N14" i="57"/>
  <c r="W13" i="57"/>
  <c r="N13" i="57"/>
  <c r="H140" i="53"/>
  <c r="G140" i="53"/>
  <c r="F140" i="53"/>
  <c r="E140" i="53"/>
  <c r="D140" i="53"/>
  <c r="C140" i="53"/>
  <c r="B140" i="53"/>
  <c r="N33" i="30"/>
  <c r="J367" i="53"/>
  <c r="D15" i="46"/>
  <c r="D16" i="46"/>
  <c r="D19" i="46"/>
  <c r="D20" i="46"/>
  <c r="D23" i="46"/>
  <c r="D27" i="46"/>
  <c r="D31" i="46"/>
  <c r="D32" i="46"/>
  <c r="D33" i="46"/>
  <c r="D35" i="46"/>
  <c r="D36" i="46"/>
  <c r="D42" i="46"/>
  <c r="D43" i="46"/>
  <c r="D44" i="46"/>
  <c r="D45" i="46"/>
  <c r="D46" i="46"/>
  <c r="D48" i="46"/>
  <c r="D50" i="46"/>
  <c r="D52" i="46"/>
  <c r="D53" i="46"/>
  <c r="D55" i="46"/>
  <c r="N22" i="30"/>
  <c r="N14" i="30"/>
  <c r="N18" i="30"/>
  <c r="N52" i="30"/>
  <c r="N53" i="30"/>
  <c r="D42" i="56"/>
  <c r="D39" i="56"/>
  <c r="D31" i="56"/>
  <c r="D23" i="56"/>
  <c r="D16" i="56"/>
  <c r="D15" i="56"/>
  <c r="F44" i="54"/>
  <c r="D13" i="56"/>
  <c r="D14" i="56"/>
  <c r="D21" i="56"/>
  <c r="D22" i="56"/>
  <c r="D25" i="56"/>
  <c r="D26" i="56"/>
  <c r="D27" i="56"/>
  <c r="D28" i="56"/>
  <c r="D29" i="56"/>
  <c r="D30" i="56"/>
  <c r="D33" i="56"/>
  <c r="D34" i="56"/>
  <c r="D36" i="56"/>
  <c r="D37" i="56"/>
  <c r="D38" i="56"/>
  <c r="D40" i="56"/>
  <c r="D41" i="56"/>
  <c r="D44" i="56"/>
  <c r="D45" i="56"/>
  <c r="D46" i="56"/>
  <c r="D47" i="56"/>
  <c r="D48" i="56"/>
  <c r="D49" i="56"/>
  <c r="D50" i="56"/>
  <c r="D51" i="56"/>
  <c r="D53" i="56"/>
  <c r="D54" i="56"/>
  <c r="D12" i="56"/>
  <c r="D15" i="43"/>
  <c r="D21" i="43"/>
  <c r="D23" i="43"/>
  <c r="D26" i="43"/>
  <c r="D27" i="43"/>
  <c r="D29" i="43"/>
  <c r="D30" i="43"/>
  <c r="D34" i="43"/>
  <c r="D36" i="43"/>
  <c r="D41" i="43"/>
  <c r="D43" i="43"/>
  <c r="D44" i="43"/>
  <c r="D45" i="43"/>
  <c r="D50" i="43"/>
  <c r="D51" i="43"/>
  <c r="D53" i="43"/>
  <c r="D54" i="43"/>
  <c r="D55" i="43"/>
  <c r="D56" i="43"/>
  <c r="E17" i="55"/>
  <c r="E18" i="55"/>
  <c r="E19" i="55"/>
  <c r="E21" i="55"/>
  <c r="E22" i="55"/>
  <c r="E24" i="55"/>
  <c r="E25" i="55"/>
  <c r="E26" i="55"/>
  <c r="E29" i="55"/>
  <c r="E30" i="55"/>
  <c r="E31" i="55"/>
  <c r="E32" i="55"/>
  <c r="E34" i="55"/>
  <c r="E35" i="55"/>
  <c r="E36" i="55"/>
  <c r="E37" i="55"/>
  <c r="E38" i="55"/>
  <c r="E39" i="55"/>
  <c r="E40" i="55"/>
  <c r="E43" i="55"/>
  <c r="E44" i="55"/>
  <c r="E45" i="55"/>
  <c r="E46" i="55"/>
  <c r="E47" i="55"/>
  <c r="E49" i="55"/>
  <c r="E50" i="55"/>
  <c r="E51" i="55"/>
  <c r="E52" i="55"/>
  <c r="E53" i="55"/>
  <c r="E54" i="55"/>
  <c r="E55" i="55"/>
  <c r="E56" i="55"/>
  <c r="E57" i="55"/>
  <c r="E15" i="55"/>
  <c r="F17" i="54"/>
  <c r="F18" i="54"/>
  <c r="F19" i="54"/>
  <c r="F20" i="54"/>
  <c r="F21" i="54"/>
  <c r="F23" i="54"/>
  <c r="F26" i="54"/>
  <c r="F33" i="54"/>
  <c r="F34" i="54"/>
  <c r="F36" i="54"/>
  <c r="F37" i="54"/>
  <c r="F41" i="54"/>
  <c r="F42" i="54"/>
  <c r="F43" i="54"/>
  <c r="F49" i="54"/>
  <c r="F51" i="54"/>
  <c r="F52" i="54"/>
  <c r="F53" i="54"/>
  <c r="F55" i="54"/>
  <c r="B35" i="53"/>
  <c r="C35" i="53"/>
  <c r="D35" i="53"/>
  <c r="E35" i="53"/>
  <c r="F35" i="53"/>
  <c r="G35" i="53"/>
  <c r="H35" i="53"/>
  <c r="I35" i="53"/>
  <c r="J35" i="53"/>
  <c r="K35" i="53"/>
  <c r="L35" i="53"/>
  <c r="M35" i="53"/>
  <c r="N35" i="53"/>
  <c r="O35" i="53"/>
  <c r="E78" i="56"/>
  <c r="C78" i="56"/>
  <c r="D43" i="56"/>
  <c r="D24" i="56"/>
  <c r="D17" i="56"/>
  <c r="E85" i="55"/>
  <c r="C85" i="55"/>
  <c r="E42" i="55"/>
  <c r="E41" i="55"/>
  <c r="E28" i="55"/>
  <c r="F78" i="54"/>
  <c r="D78" i="54"/>
  <c r="D24" i="46"/>
  <c r="D25" i="46"/>
  <c r="D28" i="46"/>
  <c r="D29" i="46"/>
  <c r="D30" i="46"/>
  <c r="D54" i="46"/>
  <c r="D22" i="43"/>
  <c r="D37" i="43"/>
  <c r="B133" i="53"/>
  <c r="C133" i="53"/>
  <c r="D133" i="53"/>
  <c r="E133" i="53"/>
  <c r="F133" i="53"/>
  <c r="G133" i="53"/>
  <c r="H133" i="53"/>
  <c r="I133" i="53"/>
  <c r="J133" i="53"/>
  <c r="K133" i="53"/>
  <c r="L133" i="53"/>
  <c r="M133" i="53"/>
  <c r="N133" i="53"/>
  <c r="O133" i="53"/>
  <c r="B91" i="53"/>
  <c r="C91" i="53"/>
  <c r="D91" i="53"/>
  <c r="E91" i="53"/>
  <c r="F91" i="53"/>
  <c r="G91" i="53"/>
  <c r="H91" i="53"/>
  <c r="I91" i="53"/>
  <c r="J91" i="53"/>
  <c r="K91" i="53"/>
  <c r="L91" i="53"/>
  <c r="M91" i="53"/>
  <c r="N91" i="53"/>
  <c r="O91" i="53"/>
  <c r="B189" i="53"/>
  <c r="C189" i="53"/>
  <c r="D189" i="53"/>
  <c r="E189" i="53"/>
  <c r="F189" i="53"/>
  <c r="G189" i="53"/>
  <c r="H189" i="53"/>
  <c r="I189" i="53"/>
  <c r="J189" i="53"/>
  <c r="K189" i="53"/>
  <c r="L189" i="53"/>
  <c r="M189" i="53"/>
  <c r="N189" i="53"/>
  <c r="O189" i="53"/>
  <c r="P314" i="53"/>
  <c r="P313" i="53"/>
  <c r="P312" i="53"/>
  <c r="P311" i="53"/>
  <c r="P310" i="53"/>
  <c r="P309" i="53"/>
  <c r="O308" i="53"/>
  <c r="N308" i="53"/>
  <c r="M308" i="53"/>
  <c r="L308" i="53"/>
  <c r="K308" i="53"/>
  <c r="J308" i="53"/>
  <c r="I308" i="53"/>
  <c r="H308" i="53"/>
  <c r="G308" i="53"/>
  <c r="F308" i="53"/>
  <c r="E308" i="53"/>
  <c r="D308" i="53"/>
  <c r="C308" i="53"/>
  <c r="B308" i="53"/>
  <c r="P307" i="53"/>
  <c r="P306" i="53"/>
  <c r="P305" i="53"/>
  <c r="P304" i="53"/>
  <c r="P303" i="53"/>
  <c r="P302" i="53"/>
  <c r="O301" i="53"/>
  <c r="N301" i="53"/>
  <c r="M301" i="53"/>
  <c r="L301" i="53"/>
  <c r="K301" i="53"/>
  <c r="J301" i="53"/>
  <c r="I301" i="53"/>
  <c r="H301" i="53"/>
  <c r="G301" i="53"/>
  <c r="F301" i="53"/>
  <c r="E301" i="53"/>
  <c r="D301" i="53"/>
  <c r="C301" i="53"/>
  <c r="B301" i="53"/>
  <c r="P300" i="53"/>
  <c r="P299" i="53"/>
  <c r="P298" i="53"/>
  <c r="P297" i="53"/>
  <c r="P296" i="53"/>
  <c r="P295" i="53"/>
  <c r="O294" i="53"/>
  <c r="N294" i="53"/>
  <c r="M294" i="53"/>
  <c r="L294" i="53"/>
  <c r="K294" i="53"/>
  <c r="J294" i="53"/>
  <c r="I294" i="53"/>
  <c r="H294" i="53"/>
  <c r="G294" i="53"/>
  <c r="F294" i="53"/>
  <c r="E294" i="53"/>
  <c r="D294" i="53"/>
  <c r="C294" i="53"/>
  <c r="B294" i="53"/>
  <c r="P293" i="53"/>
  <c r="P292" i="53"/>
  <c r="P291" i="53"/>
  <c r="P290" i="53"/>
  <c r="P289" i="53"/>
  <c r="P288" i="53"/>
  <c r="O287" i="53"/>
  <c r="N287" i="53"/>
  <c r="M287" i="53"/>
  <c r="L287" i="53"/>
  <c r="K287" i="53"/>
  <c r="J287" i="53"/>
  <c r="I287" i="53"/>
  <c r="H287" i="53"/>
  <c r="G287" i="53"/>
  <c r="F287" i="53"/>
  <c r="E287" i="53"/>
  <c r="D287" i="53"/>
  <c r="C287" i="53"/>
  <c r="B287" i="53"/>
  <c r="P286" i="53"/>
  <c r="P285" i="53"/>
  <c r="P284" i="53"/>
  <c r="P283" i="53"/>
  <c r="P282" i="53"/>
  <c r="P281" i="53"/>
  <c r="O280" i="53"/>
  <c r="N280" i="53"/>
  <c r="M280" i="53"/>
  <c r="L280" i="53"/>
  <c r="K280" i="53"/>
  <c r="J280" i="53"/>
  <c r="I280" i="53"/>
  <c r="H280" i="53"/>
  <c r="G280" i="53"/>
  <c r="F280" i="53"/>
  <c r="E280" i="53"/>
  <c r="D280" i="53"/>
  <c r="C280" i="53"/>
  <c r="B280" i="53"/>
  <c r="P279" i="53"/>
  <c r="P278" i="53"/>
  <c r="P277" i="53"/>
  <c r="P276" i="53"/>
  <c r="P275" i="53"/>
  <c r="P274" i="53"/>
  <c r="O273" i="53"/>
  <c r="N273" i="53"/>
  <c r="M273" i="53"/>
  <c r="L273" i="53"/>
  <c r="K273" i="53"/>
  <c r="J273" i="53"/>
  <c r="I273" i="53"/>
  <c r="H273" i="53"/>
  <c r="G273" i="53"/>
  <c r="F273" i="53"/>
  <c r="E273" i="53"/>
  <c r="D273" i="53"/>
  <c r="C273" i="53"/>
  <c r="B273" i="53"/>
  <c r="P272" i="53"/>
  <c r="P271" i="53"/>
  <c r="P270" i="53"/>
  <c r="P269" i="53"/>
  <c r="P268" i="53"/>
  <c r="P267" i="53"/>
  <c r="O266" i="53"/>
  <c r="N266" i="53"/>
  <c r="M266" i="53"/>
  <c r="L266" i="53"/>
  <c r="K266" i="53"/>
  <c r="J266" i="53"/>
  <c r="I266" i="53"/>
  <c r="H266" i="53"/>
  <c r="G266" i="53"/>
  <c r="F266" i="53"/>
  <c r="E266" i="53"/>
  <c r="D266" i="53"/>
  <c r="C266" i="53"/>
  <c r="B266" i="53"/>
  <c r="P265" i="53"/>
  <c r="P264" i="53"/>
  <c r="P263" i="53"/>
  <c r="P262" i="53"/>
  <c r="P261" i="53"/>
  <c r="P260" i="53"/>
  <c r="O259" i="53"/>
  <c r="N259" i="53"/>
  <c r="M259" i="53"/>
  <c r="L259" i="53"/>
  <c r="K259" i="53"/>
  <c r="J259" i="53"/>
  <c r="I259" i="53"/>
  <c r="H259" i="53"/>
  <c r="G259" i="53"/>
  <c r="F259" i="53"/>
  <c r="E259" i="53"/>
  <c r="D259" i="53"/>
  <c r="C259" i="53"/>
  <c r="B259" i="53"/>
  <c r="P258" i="53"/>
  <c r="P257" i="53"/>
  <c r="P256" i="53"/>
  <c r="P255" i="53"/>
  <c r="P254" i="53"/>
  <c r="P253" i="53"/>
  <c r="O252" i="53"/>
  <c r="N252" i="53"/>
  <c r="M252" i="53"/>
  <c r="L252" i="53"/>
  <c r="K252" i="53"/>
  <c r="J252" i="53"/>
  <c r="I252" i="53"/>
  <c r="H252" i="53"/>
  <c r="G252" i="53"/>
  <c r="F252" i="53"/>
  <c r="E252" i="53"/>
  <c r="D252" i="53"/>
  <c r="C252" i="53"/>
  <c r="B252" i="53"/>
  <c r="P251" i="53"/>
  <c r="P250" i="53"/>
  <c r="P249" i="53"/>
  <c r="P248" i="53"/>
  <c r="P247" i="53"/>
  <c r="P246" i="53"/>
  <c r="O245" i="53"/>
  <c r="N245" i="53"/>
  <c r="M245" i="53"/>
  <c r="L245" i="53"/>
  <c r="K245" i="53"/>
  <c r="J245" i="53"/>
  <c r="I245" i="53"/>
  <c r="H245" i="53"/>
  <c r="G245" i="53"/>
  <c r="F245" i="53"/>
  <c r="E245" i="53"/>
  <c r="D245" i="53"/>
  <c r="C245" i="53"/>
  <c r="B245" i="53"/>
  <c r="P244" i="53"/>
  <c r="P243" i="53"/>
  <c r="P242" i="53"/>
  <c r="P241" i="53"/>
  <c r="P240" i="53"/>
  <c r="P239" i="53"/>
  <c r="O238" i="53"/>
  <c r="N238" i="53"/>
  <c r="M238" i="53"/>
  <c r="L238" i="53"/>
  <c r="K238" i="53"/>
  <c r="J238" i="53"/>
  <c r="I238" i="53"/>
  <c r="H238" i="53"/>
  <c r="G238" i="53"/>
  <c r="F238" i="53"/>
  <c r="E238" i="53"/>
  <c r="D238" i="53"/>
  <c r="C238" i="53"/>
  <c r="B238" i="53"/>
  <c r="P237" i="53"/>
  <c r="P236" i="53"/>
  <c r="P235" i="53"/>
  <c r="P234" i="53"/>
  <c r="P233" i="53"/>
  <c r="P232" i="53"/>
  <c r="O231" i="53"/>
  <c r="N231" i="53"/>
  <c r="M231" i="53"/>
  <c r="L231" i="53"/>
  <c r="K231" i="53"/>
  <c r="J231" i="53"/>
  <c r="I231" i="53"/>
  <c r="H231" i="53"/>
  <c r="G231" i="53"/>
  <c r="F231" i="53"/>
  <c r="E231" i="53"/>
  <c r="D231" i="53"/>
  <c r="C231" i="53"/>
  <c r="B231" i="53"/>
  <c r="P230" i="53"/>
  <c r="P229" i="53"/>
  <c r="P228" i="53"/>
  <c r="P227" i="53"/>
  <c r="P226" i="53"/>
  <c r="P225" i="53"/>
  <c r="O224" i="53"/>
  <c r="N224" i="53"/>
  <c r="M224" i="53"/>
  <c r="L224" i="53"/>
  <c r="K224" i="53"/>
  <c r="J224" i="53"/>
  <c r="I224" i="53"/>
  <c r="H224" i="53"/>
  <c r="G224" i="53"/>
  <c r="F224" i="53"/>
  <c r="E224" i="53"/>
  <c r="D224" i="53"/>
  <c r="C224" i="53"/>
  <c r="B224" i="53"/>
  <c r="P223" i="53"/>
  <c r="P222" i="53"/>
  <c r="P221" i="53"/>
  <c r="P220" i="53"/>
  <c r="P219" i="53"/>
  <c r="P218" i="53"/>
  <c r="O217" i="53"/>
  <c r="N217" i="53"/>
  <c r="M217" i="53"/>
  <c r="L217" i="53"/>
  <c r="K217" i="53"/>
  <c r="J217" i="53"/>
  <c r="I217" i="53"/>
  <c r="H217" i="53"/>
  <c r="G217" i="53"/>
  <c r="F217" i="53"/>
  <c r="E217" i="53"/>
  <c r="D217" i="53"/>
  <c r="C217" i="53"/>
  <c r="B217" i="53"/>
  <c r="P216" i="53"/>
  <c r="P215" i="53"/>
  <c r="P214" i="53"/>
  <c r="P213" i="53"/>
  <c r="P212" i="53"/>
  <c r="P211" i="53"/>
  <c r="O210" i="53"/>
  <c r="N210" i="53"/>
  <c r="M210" i="53"/>
  <c r="L210" i="53"/>
  <c r="K210" i="53"/>
  <c r="J210" i="53"/>
  <c r="I210" i="53"/>
  <c r="H210" i="53"/>
  <c r="G210" i="53"/>
  <c r="F210" i="53"/>
  <c r="E210" i="53"/>
  <c r="D210" i="53"/>
  <c r="C210" i="53"/>
  <c r="B210" i="53"/>
  <c r="P209" i="53"/>
  <c r="P208" i="53"/>
  <c r="P207" i="53"/>
  <c r="P206" i="53"/>
  <c r="P205" i="53"/>
  <c r="P204" i="53"/>
  <c r="O203" i="53"/>
  <c r="N203" i="53"/>
  <c r="M203" i="53"/>
  <c r="L203" i="53"/>
  <c r="K203" i="53"/>
  <c r="J203" i="53"/>
  <c r="I203" i="53"/>
  <c r="H203" i="53"/>
  <c r="G203" i="53"/>
  <c r="F203" i="53"/>
  <c r="E203" i="53"/>
  <c r="D203" i="53"/>
  <c r="C203" i="53"/>
  <c r="B203" i="53"/>
  <c r="P202" i="53"/>
  <c r="P201" i="53"/>
  <c r="P200" i="53"/>
  <c r="P199" i="53"/>
  <c r="P198" i="53"/>
  <c r="P197" i="53"/>
  <c r="O196" i="53"/>
  <c r="N196" i="53"/>
  <c r="M196" i="53"/>
  <c r="L196" i="53"/>
  <c r="K196" i="53"/>
  <c r="J196" i="53"/>
  <c r="I196" i="53"/>
  <c r="H196" i="53"/>
  <c r="G196" i="53"/>
  <c r="F196" i="53"/>
  <c r="E196" i="53"/>
  <c r="D196" i="53"/>
  <c r="C196" i="53"/>
  <c r="B196" i="53"/>
  <c r="P195" i="53"/>
  <c r="P194" i="53"/>
  <c r="P193" i="53"/>
  <c r="P192" i="53"/>
  <c r="P191" i="53"/>
  <c r="P190" i="53"/>
  <c r="P188" i="53"/>
  <c r="P187" i="53"/>
  <c r="P186" i="53"/>
  <c r="P185" i="53"/>
  <c r="P184" i="53"/>
  <c r="P183" i="53"/>
  <c r="O182" i="53"/>
  <c r="N182" i="53"/>
  <c r="M182" i="53"/>
  <c r="L182" i="53"/>
  <c r="K182" i="53"/>
  <c r="J182" i="53"/>
  <c r="I182" i="53"/>
  <c r="H182" i="53"/>
  <c r="G182" i="53"/>
  <c r="F182" i="53"/>
  <c r="E182" i="53"/>
  <c r="D182" i="53"/>
  <c r="C182" i="53"/>
  <c r="B182" i="53"/>
  <c r="P181" i="53"/>
  <c r="P180" i="53"/>
  <c r="P179" i="53"/>
  <c r="P178" i="53"/>
  <c r="P177" i="53"/>
  <c r="P176" i="53"/>
  <c r="O175" i="53"/>
  <c r="N175" i="53"/>
  <c r="M175" i="53"/>
  <c r="L175" i="53"/>
  <c r="K175" i="53"/>
  <c r="J175" i="53"/>
  <c r="I175" i="53"/>
  <c r="H175" i="53"/>
  <c r="G175" i="53"/>
  <c r="F175" i="53"/>
  <c r="E175" i="53"/>
  <c r="D175" i="53"/>
  <c r="C175" i="53"/>
  <c r="B175" i="53"/>
  <c r="P174" i="53"/>
  <c r="P173" i="53"/>
  <c r="P172" i="53"/>
  <c r="P171" i="53"/>
  <c r="P170" i="53"/>
  <c r="P169" i="53"/>
  <c r="O168" i="53"/>
  <c r="N168" i="53"/>
  <c r="M168" i="53"/>
  <c r="L168" i="53"/>
  <c r="K168" i="53"/>
  <c r="J168" i="53"/>
  <c r="I168" i="53"/>
  <c r="H168" i="53"/>
  <c r="G168" i="53"/>
  <c r="F168" i="53"/>
  <c r="E168" i="53"/>
  <c r="D168" i="53"/>
  <c r="C168" i="53"/>
  <c r="B168" i="53"/>
  <c r="P167" i="53"/>
  <c r="P166" i="53"/>
  <c r="P165" i="53"/>
  <c r="P164" i="53"/>
  <c r="P163" i="53"/>
  <c r="P162" i="53"/>
  <c r="O161" i="53"/>
  <c r="N161" i="53"/>
  <c r="M161" i="53"/>
  <c r="L161" i="53"/>
  <c r="K161" i="53"/>
  <c r="J161" i="53"/>
  <c r="I161" i="53"/>
  <c r="H161" i="53"/>
  <c r="G161" i="53"/>
  <c r="F161" i="53"/>
  <c r="E161" i="53"/>
  <c r="D161" i="53"/>
  <c r="C161" i="53"/>
  <c r="B161" i="53"/>
  <c r="P160" i="53"/>
  <c r="P159" i="53"/>
  <c r="P158" i="53"/>
  <c r="P157" i="53"/>
  <c r="P156" i="53"/>
  <c r="P155" i="53"/>
  <c r="O154" i="53"/>
  <c r="N154" i="53"/>
  <c r="M154" i="53"/>
  <c r="L154" i="53"/>
  <c r="K154" i="53"/>
  <c r="J154" i="53"/>
  <c r="I154" i="53"/>
  <c r="H154" i="53"/>
  <c r="G154" i="53"/>
  <c r="F154" i="53"/>
  <c r="E154" i="53"/>
  <c r="D154" i="53"/>
  <c r="C154" i="53"/>
  <c r="B154" i="53"/>
  <c r="P153" i="53"/>
  <c r="P152" i="53"/>
  <c r="P151" i="53"/>
  <c r="P150" i="53"/>
  <c r="P149" i="53"/>
  <c r="P148" i="53"/>
  <c r="O147" i="53"/>
  <c r="N147" i="53"/>
  <c r="M147" i="53"/>
  <c r="L147" i="53"/>
  <c r="K147" i="53"/>
  <c r="J147" i="53"/>
  <c r="I147" i="53"/>
  <c r="H147" i="53"/>
  <c r="G147" i="53"/>
  <c r="F147" i="53"/>
  <c r="E147" i="53"/>
  <c r="D147" i="53"/>
  <c r="C147" i="53"/>
  <c r="B147" i="53"/>
  <c r="P146" i="53"/>
  <c r="P145" i="53"/>
  <c r="P144" i="53"/>
  <c r="P143" i="53"/>
  <c r="P142" i="53"/>
  <c r="O140" i="53"/>
  <c r="N140" i="53"/>
  <c r="M140" i="53"/>
  <c r="L140" i="53"/>
  <c r="K140" i="53"/>
  <c r="J140" i="53"/>
  <c r="I140" i="53"/>
  <c r="P139" i="53"/>
  <c r="P138" i="53"/>
  <c r="P137" i="53"/>
  <c r="P136" i="53"/>
  <c r="P135" i="53"/>
  <c r="P134" i="53"/>
  <c r="P132" i="53"/>
  <c r="P131" i="53"/>
  <c r="P130" i="53"/>
  <c r="P129" i="53"/>
  <c r="P128" i="53"/>
  <c r="P127" i="53"/>
  <c r="O126" i="53"/>
  <c r="N126" i="53"/>
  <c r="M126" i="53"/>
  <c r="L126" i="53"/>
  <c r="K126" i="53"/>
  <c r="J126" i="53"/>
  <c r="I126" i="53"/>
  <c r="H126" i="53"/>
  <c r="G126" i="53"/>
  <c r="F126" i="53"/>
  <c r="E126" i="53"/>
  <c r="D126" i="53"/>
  <c r="C126" i="53"/>
  <c r="B126" i="53"/>
  <c r="P125" i="53"/>
  <c r="P124" i="53"/>
  <c r="P123" i="53"/>
  <c r="P122" i="53"/>
  <c r="P121" i="53"/>
  <c r="P120" i="53"/>
  <c r="O119" i="53"/>
  <c r="N119" i="53"/>
  <c r="M119" i="53"/>
  <c r="L119" i="53"/>
  <c r="K119" i="53"/>
  <c r="J119" i="53"/>
  <c r="I119" i="53"/>
  <c r="H119" i="53"/>
  <c r="G119" i="53"/>
  <c r="F119" i="53"/>
  <c r="E119" i="53"/>
  <c r="D119" i="53"/>
  <c r="C119" i="53"/>
  <c r="B119" i="53"/>
  <c r="P118" i="53"/>
  <c r="P117" i="53"/>
  <c r="P116" i="53"/>
  <c r="P115" i="53"/>
  <c r="P114" i="53"/>
  <c r="P113" i="53"/>
  <c r="O112" i="53"/>
  <c r="N112" i="53"/>
  <c r="M112" i="53"/>
  <c r="L112" i="53"/>
  <c r="K112" i="53"/>
  <c r="J112" i="53"/>
  <c r="I112" i="53"/>
  <c r="H112" i="53"/>
  <c r="G112" i="53"/>
  <c r="F112" i="53"/>
  <c r="E112" i="53"/>
  <c r="D112" i="53"/>
  <c r="C112" i="53"/>
  <c r="B112" i="53"/>
  <c r="P111" i="53"/>
  <c r="P110" i="53"/>
  <c r="P109" i="53"/>
  <c r="P108" i="53"/>
  <c r="P107" i="53"/>
  <c r="P106" i="53"/>
  <c r="O105" i="53"/>
  <c r="N105" i="53"/>
  <c r="M105" i="53"/>
  <c r="L105" i="53"/>
  <c r="K105" i="53"/>
  <c r="J105" i="53"/>
  <c r="I105" i="53"/>
  <c r="H105" i="53"/>
  <c r="G105" i="53"/>
  <c r="F105" i="53"/>
  <c r="E105" i="53"/>
  <c r="D105" i="53"/>
  <c r="C105" i="53"/>
  <c r="B105" i="53"/>
  <c r="P104" i="53"/>
  <c r="P103" i="53"/>
  <c r="P102" i="53"/>
  <c r="P101" i="53"/>
  <c r="P100" i="53"/>
  <c r="P99" i="53"/>
  <c r="O98" i="53"/>
  <c r="N98" i="53"/>
  <c r="M98" i="53"/>
  <c r="L98" i="53"/>
  <c r="K98" i="53"/>
  <c r="J98" i="53"/>
  <c r="I98" i="53"/>
  <c r="H98" i="53"/>
  <c r="G98" i="53"/>
  <c r="F98" i="53"/>
  <c r="E98" i="53"/>
  <c r="D98" i="53"/>
  <c r="C98" i="53"/>
  <c r="B98" i="53"/>
  <c r="P97" i="53"/>
  <c r="P96" i="53"/>
  <c r="P95" i="53"/>
  <c r="P94" i="53"/>
  <c r="P93" i="53"/>
  <c r="P92" i="53"/>
  <c r="P90" i="53"/>
  <c r="P89" i="53"/>
  <c r="P88" i="53"/>
  <c r="P87" i="53"/>
  <c r="P86" i="53"/>
  <c r="P85" i="53"/>
  <c r="O84" i="53"/>
  <c r="N84" i="53"/>
  <c r="M84" i="53"/>
  <c r="L84" i="53"/>
  <c r="K84" i="53"/>
  <c r="J84" i="53"/>
  <c r="I84" i="53"/>
  <c r="H84" i="53"/>
  <c r="G84" i="53"/>
  <c r="F84" i="53"/>
  <c r="E84" i="53"/>
  <c r="D84" i="53"/>
  <c r="C84" i="53"/>
  <c r="B84" i="53"/>
  <c r="P83" i="53"/>
  <c r="P82" i="53"/>
  <c r="P81" i="53"/>
  <c r="P80" i="53"/>
  <c r="P79" i="53"/>
  <c r="P78" i="53"/>
  <c r="O77" i="53"/>
  <c r="N77" i="53"/>
  <c r="M77" i="53"/>
  <c r="L77" i="53"/>
  <c r="K77" i="53"/>
  <c r="J77" i="53"/>
  <c r="I77" i="53"/>
  <c r="H77" i="53"/>
  <c r="G77" i="53"/>
  <c r="F77" i="53"/>
  <c r="E77" i="53"/>
  <c r="D77" i="53"/>
  <c r="C77" i="53"/>
  <c r="B77" i="53"/>
  <c r="P76" i="53"/>
  <c r="P75" i="53"/>
  <c r="P74" i="53"/>
  <c r="P73" i="53"/>
  <c r="P72" i="53"/>
  <c r="P71" i="53"/>
  <c r="O70" i="53"/>
  <c r="N70" i="53"/>
  <c r="M70" i="53"/>
  <c r="L70" i="53"/>
  <c r="K70" i="53"/>
  <c r="J70" i="53"/>
  <c r="I70" i="53"/>
  <c r="H70" i="53"/>
  <c r="G70" i="53"/>
  <c r="F70" i="53"/>
  <c r="E70" i="53"/>
  <c r="D70" i="53"/>
  <c r="C70" i="53"/>
  <c r="B70" i="53"/>
  <c r="P69" i="53"/>
  <c r="P68" i="53"/>
  <c r="P67" i="53"/>
  <c r="P66" i="53"/>
  <c r="P65" i="53"/>
  <c r="P64" i="53"/>
  <c r="O63" i="53"/>
  <c r="N63" i="53"/>
  <c r="M63" i="53"/>
  <c r="L63" i="53"/>
  <c r="K63" i="53"/>
  <c r="J63" i="53"/>
  <c r="I63" i="53"/>
  <c r="H63" i="53"/>
  <c r="G63" i="53"/>
  <c r="F63" i="53"/>
  <c r="E63" i="53"/>
  <c r="D63" i="53"/>
  <c r="C63" i="53"/>
  <c r="B63" i="53"/>
  <c r="P62" i="53"/>
  <c r="P61" i="53"/>
  <c r="P60" i="53"/>
  <c r="P59" i="53"/>
  <c r="P58" i="53"/>
  <c r="P57" i="53"/>
  <c r="O56" i="53"/>
  <c r="N56" i="53"/>
  <c r="M56" i="53"/>
  <c r="L56" i="53"/>
  <c r="K56" i="53"/>
  <c r="J56" i="53"/>
  <c r="I56" i="53"/>
  <c r="H56" i="53"/>
  <c r="G56" i="53"/>
  <c r="F56" i="53"/>
  <c r="E56" i="53"/>
  <c r="D56" i="53"/>
  <c r="C56" i="53"/>
  <c r="B56" i="53"/>
  <c r="P55" i="53"/>
  <c r="P54" i="53"/>
  <c r="P53" i="53"/>
  <c r="P52" i="53"/>
  <c r="P51" i="53"/>
  <c r="P50" i="53"/>
  <c r="O49" i="53"/>
  <c r="N49" i="53"/>
  <c r="M49" i="53"/>
  <c r="L49" i="53"/>
  <c r="K49" i="53"/>
  <c r="J49" i="53"/>
  <c r="I49" i="53"/>
  <c r="H49" i="53"/>
  <c r="G49" i="53"/>
  <c r="F49" i="53"/>
  <c r="E49" i="53"/>
  <c r="D49" i="53"/>
  <c r="C49" i="53"/>
  <c r="B49" i="53"/>
  <c r="P48" i="53"/>
  <c r="P47" i="53"/>
  <c r="P46" i="53"/>
  <c r="P45" i="53"/>
  <c r="P44" i="53"/>
  <c r="P43" i="53"/>
  <c r="O42" i="53"/>
  <c r="N42" i="53"/>
  <c r="M42" i="53"/>
  <c r="L42" i="53"/>
  <c r="K42" i="53"/>
  <c r="J42" i="53"/>
  <c r="I42" i="53"/>
  <c r="H42" i="53"/>
  <c r="G42" i="53"/>
  <c r="F42" i="53"/>
  <c r="E42" i="53"/>
  <c r="D42" i="53"/>
  <c r="C42" i="53"/>
  <c r="B42" i="53"/>
  <c r="P41" i="53"/>
  <c r="P40" i="53"/>
  <c r="P39" i="53"/>
  <c r="P38" i="53"/>
  <c r="P37" i="53"/>
  <c r="P36" i="53"/>
  <c r="P34" i="53"/>
  <c r="P33" i="53"/>
  <c r="P32" i="53"/>
  <c r="P31" i="53"/>
  <c r="P30" i="53"/>
  <c r="P29" i="53"/>
  <c r="O28" i="53"/>
  <c r="N28" i="53"/>
  <c r="M28" i="53"/>
  <c r="L28" i="53"/>
  <c r="K28" i="53"/>
  <c r="J28" i="53"/>
  <c r="I28" i="53"/>
  <c r="H28" i="53"/>
  <c r="G28" i="53"/>
  <c r="F28" i="53"/>
  <c r="E28" i="53"/>
  <c r="D28" i="53"/>
  <c r="C28" i="53"/>
  <c r="B28" i="53"/>
  <c r="P27" i="53"/>
  <c r="P26" i="53"/>
  <c r="P25" i="53"/>
  <c r="P24" i="53"/>
  <c r="P23" i="53"/>
  <c r="P22" i="53"/>
  <c r="O21" i="53"/>
  <c r="N21" i="53"/>
  <c r="M21" i="53"/>
  <c r="L21" i="53"/>
  <c r="K21" i="53"/>
  <c r="J21" i="53"/>
  <c r="I21" i="53"/>
  <c r="H21" i="53"/>
  <c r="G21" i="53"/>
  <c r="F21" i="53"/>
  <c r="E21" i="53"/>
  <c r="D21" i="53"/>
  <c r="C21" i="53"/>
  <c r="B21" i="53"/>
  <c r="P20" i="53"/>
  <c r="P19" i="53"/>
  <c r="P18" i="53"/>
  <c r="P17" i="53"/>
  <c r="P16" i="53"/>
  <c r="P15" i="53"/>
  <c r="O14" i="53"/>
  <c r="N14" i="53"/>
  <c r="M14" i="53"/>
  <c r="L14" i="53"/>
  <c r="K14" i="53"/>
  <c r="J14" i="53"/>
  <c r="I14" i="53"/>
  <c r="H14" i="53"/>
  <c r="G14" i="53"/>
  <c r="F14" i="53"/>
  <c r="E14" i="53"/>
  <c r="D14" i="53"/>
  <c r="C14" i="53"/>
  <c r="B14" i="53"/>
  <c r="E85" i="46"/>
  <c r="C85" i="46"/>
  <c r="E80" i="43"/>
  <c r="C80" i="43"/>
  <c r="H99" i="30"/>
  <c r="J99" i="30"/>
  <c r="D38" i="46"/>
  <c r="D34" i="46"/>
  <c r="D31" i="43"/>
  <c r="D42" i="43"/>
  <c r="D26" i="46"/>
  <c r="D35" i="56"/>
  <c r="D17" i="46"/>
  <c r="D18" i="56"/>
  <c r="D32" i="56"/>
  <c r="D28" i="43"/>
  <c r="F29" i="54"/>
  <c r="D16" i="43"/>
  <c r="D37" i="46"/>
  <c r="D38" i="43"/>
  <c r="D14" i="46"/>
  <c r="P141" i="53"/>
  <c r="J106" i="50"/>
  <c r="N20" i="30"/>
  <c r="D56" i="30"/>
  <c r="K56" i="30"/>
  <c r="N34" i="30"/>
  <c r="L367" i="53"/>
  <c r="L106" i="50"/>
  <c r="N32" i="30"/>
  <c r="D20" i="56"/>
  <c r="N17" i="30"/>
  <c r="D33" i="43"/>
  <c r="N26" i="30"/>
  <c r="D20" i="43"/>
  <c r="F14" i="54"/>
  <c r="D18" i="43"/>
  <c r="N28" i="30"/>
  <c r="E56" i="30"/>
  <c r="D35" i="43"/>
  <c r="D25" i="43"/>
  <c r="D17" i="43"/>
  <c r="N48" i="30"/>
  <c r="E33" i="55"/>
  <c r="D47" i="46"/>
  <c r="E23" i="55"/>
  <c r="D48" i="43"/>
  <c r="D39" i="43"/>
  <c r="D22" i="46"/>
  <c r="K57" i="50"/>
  <c r="P37" i="50"/>
  <c r="N15" i="30"/>
  <c r="F40" i="54"/>
  <c r="P40" i="50"/>
  <c r="P52" i="50"/>
  <c r="E57" i="54"/>
  <c r="D47" i="43"/>
  <c r="F46" i="54"/>
  <c r="D40" i="46"/>
  <c r="N51" i="30"/>
  <c r="F39" i="54"/>
  <c r="E27" i="55"/>
  <c r="N37" i="30"/>
  <c r="P17" i="50"/>
  <c r="N16" i="30"/>
  <c r="D49" i="46"/>
  <c r="F56" i="54"/>
  <c r="F16" i="54"/>
  <c r="C57" i="54"/>
  <c r="D52" i="56"/>
  <c r="P53" i="50"/>
  <c r="F31" i="54"/>
  <c r="C57" i="43"/>
  <c r="D14" i="43"/>
  <c r="P45" i="50"/>
  <c r="N42" i="30"/>
  <c r="P26" i="50"/>
  <c r="N25" i="30"/>
  <c r="N55" i="30"/>
  <c r="P56" i="50"/>
  <c r="N23" i="30"/>
  <c r="F50" i="54"/>
  <c r="E48" i="55"/>
  <c r="C56" i="46"/>
  <c r="D13" i="46"/>
  <c r="G56" i="30"/>
  <c r="N31" i="30"/>
  <c r="F30" i="54"/>
  <c r="N45" i="30"/>
  <c r="N30" i="30"/>
  <c r="F35" i="54"/>
  <c r="P51" i="50"/>
  <c r="N50" i="30"/>
  <c r="F24" i="54"/>
  <c r="D24" i="43"/>
  <c r="E16" i="55"/>
  <c r="D58" i="55"/>
  <c r="N19" i="30"/>
  <c r="P20" i="50"/>
  <c r="N13" i="30"/>
  <c r="F56" i="30"/>
  <c r="N44" i="30"/>
  <c r="N46" i="30"/>
  <c r="N35" i="30"/>
  <c r="N27" i="30"/>
  <c r="E20" i="55"/>
  <c r="N43" i="30"/>
  <c r="H57" i="50"/>
  <c r="H56" i="30"/>
  <c r="F25" i="54"/>
  <c r="M56" i="30"/>
  <c r="P41" i="50"/>
  <c r="P49" i="50"/>
  <c r="D49" i="43"/>
  <c r="F47" i="54"/>
  <c r="P29" i="50"/>
  <c r="N49" i="30"/>
  <c r="F57" i="50"/>
  <c r="I56" i="30"/>
  <c r="D51" i="46"/>
  <c r="D41" i="46"/>
  <c r="D40" i="43"/>
  <c r="F15" i="54"/>
  <c r="N39" i="30"/>
  <c r="N29" i="30"/>
  <c r="M57" i="50"/>
  <c r="N54" i="30"/>
  <c r="P34" i="50"/>
  <c r="D32" i="43"/>
  <c r="P35" i="50"/>
  <c r="N21" i="30"/>
  <c r="F54" i="54"/>
  <c r="F38" i="54"/>
  <c r="P55" i="50"/>
  <c r="J56" i="30"/>
  <c r="G57" i="50"/>
  <c r="I57" i="50"/>
  <c r="F22" i="54"/>
  <c r="N24" i="30"/>
  <c r="E57" i="50"/>
  <c r="N38" i="30"/>
  <c r="D46" i="43"/>
  <c r="F28" i="54"/>
  <c r="P28" i="50"/>
  <c r="L56" i="30"/>
  <c r="C55" i="56"/>
  <c r="D57" i="54"/>
  <c r="F27" i="54"/>
  <c r="P27" i="50"/>
  <c r="D19" i="43"/>
  <c r="N36" i="30"/>
  <c r="F32" i="54"/>
  <c r="D52" i="43"/>
  <c r="P18" i="50"/>
  <c r="D19" i="56"/>
  <c r="P21" i="50"/>
  <c r="D21" i="46"/>
  <c r="P43" i="50"/>
  <c r="P48" i="50"/>
  <c r="N47" i="30"/>
  <c r="N40" i="30"/>
  <c r="D39" i="46"/>
  <c r="F48" i="54"/>
  <c r="C56" i="30"/>
  <c r="P33" i="50"/>
  <c r="P25" i="50"/>
  <c r="P42" i="50"/>
  <c r="N41" i="30"/>
  <c r="B56" i="30"/>
  <c r="D18" i="46"/>
  <c r="F45" i="54"/>
  <c r="P50" i="50"/>
  <c r="P22" i="50"/>
  <c r="P24" i="50"/>
  <c r="P54" i="50"/>
  <c r="P32" i="50"/>
  <c r="P39" i="50"/>
  <c r="P16" i="50"/>
  <c r="J57" i="50"/>
  <c r="D57" i="50"/>
  <c r="L57" i="50"/>
  <c r="P38" i="50"/>
  <c r="P30" i="50"/>
  <c r="P47" i="50"/>
  <c r="P44" i="50"/>
  <c r="O57" i="50"/>
  <c r="P46" i="50"/>
  <c r="P15" i="50"/>
  <c r="P31" i="50"/>
  <c r="B57" i="50"/>
  <c r="P23" i="50"/>
  <c r="P19" i="50"/>
  <c r="C57" i="50"/>
  <c r="P14" i="50"/>
  <c r="P36" i="50"/>
  <c r="N57" i="50"/>
  <c r="D55" i="56" l="1"/>
  <c r="F57" i="54"/>
  <c r="N56" i="30"/>
  <c r="P140" i="66"/>
  <c r="P28" i="66"/>
  <c r="P70" i="66"/>
  <c r="P238" i="66"/>
  <c r="P259" i="66"/>
  <c r="P280" i="66"/>
  <c r="H315" i="66"/>
  <c r="P245" i="66"/>
  <c r="P203" i="66"/>
  <c r="P119" i="66"/>
  <c r="P98" i="66"/>
  <c r="P105" i="66"/>
  <c r="F315" i="66"/>
  <c r="P49" i="66"/>
  <c r="P56" i="66"/>
  <c r="J315" i="66"/>
  <c r="P91" i="66"/>
  <c r="P112" i="66"/>
  <c r="P126" i="66"/>
  <c r="P294" i="66"/>
  <c r="P133" i="66"/>
  <c r="P182" i="66"/>
  <c r="B315" i="66"/>
  <c r="P21" i="66"/>
  <c r="P175" i="66"/>
  <c r="P217" i="66"/>
  <c r="P308" i="66"/>
  <c r="N315" i="66"/>
  <c r="P84" i="66"/>
  <c r="P301" i="66"/>
  <c r="M315" i="66"/>
  <c r="O315" i="66"/>
  <c r="P63" i="66"/>
  <c r="P189" i="66"/>
  <c r="P196" i="66"/>
  <c r="P154" i="66"/>
  <c r="P287" i="66"/>
  <c r="C315" i="66"/>
  <c r="P42" i="66"/>
  <c r="P77" i="66"/>
  <c r="P210" i="66"/>
  <c r="P231" i="66"/>
  <c r="D315" i="66"/>
  <c r="P35" i="66"/>
  <c r="P168" i="66"/>
  <c r="P252" i="66"/>
  <c r="P266" i="66"/>
  <c r="E315" i="66"/>
  <c r="G315" i="66"/>
  <c r="K315" i="66"/>
  <c r="P161" i="66"/>
  <c r="P273" i="66"/>
  <c r="I315" i="66"/>
  <c r="P147" i="66"/>
  <c r="P224" i="66"/>
  <c r="S17" i="65"/>
  <c r="S23" i="65"/>
  <c r="S18" i="65"/>
  <c r="S24" i="65"/>
  <c r="S30" i="65"/>
  <c r="S42" i="65"/>
  <c r="S48" i="65"/>
  <c r="S54" i="65"/>
  <c r="S45" i="65"/>
  <c r="S28" i="65"/>
  <c r="S16" i="65"/>
  <c r="S55" i="65"/>
  <c r="S33" i="65"/>
  <c r="S14" i="65"/>
  <c r="S26" i="65"/>
  <c r="S32" i="65"/>
  <c r="S38" i="65"/>
  <c r="S50" i="65"/>
  <c r="S37" i="65"/>
  <c r="S43" i="65"/>
  <c r="S22" i="65"/>
  <c r="S27" i="65"/>
  <c r="S49" i="65"/>
  <c r="S40" i="65"/>
  <c r="S51" i="65"/>
  <c r="S29" i="65"/>
  <c r="S35" i="65"/>
  <c r="S41" i="65"/>
  <c r="P57" i="65"/>
  <c r="S57" i="65" s="1"/>
  <c r="S19" i="65"/>
  <c r="S47" i="65"/>
  <c r="S25" i="65"/>
  <c r="S36" i="65"/>
  <c r="S20" i="65"/>
  <c r="S31" i="65"/>
  <c r="S53" i="65"/>
  <c r="S15" i="65"/>
  <c r="S21" i="65"/>
  <c r="S39" i="65"/>
  <c r="D55" i="64"/>
  <c r="D55" i="63"/>
  <c r="N56" i="62"/>
  <c r="I315" i="61"/>
  <c r="P91" i="61"/>
  <c r="C315" i="61"/>
  <c r="P112" i="61"/>
  <c r="P224" i="61"/>
  <c r="P231" i="61"/>
  <c r="M315" i="61"/>
  <c r="O315" i="61"/>
  <c r="G315" i="61"/>
  <c r="P245" i="61"/>
  <c r="P252" i="61"/>
  <c r="P28" i="61"/>
  <c r="P287" i="61"/>
  <c r="P308" i="61"/>
  <c r="P70" i="61"/>
  <c r="P266" i="61"/>
  <c r="D315" i="61"/>
  <c r="P133" i="61"/>
  <c r="P154" i="61"/>
  <c r="P196" i="61"/>
  <c r="P238" i="61"/>
  <c r="B315" i="61"/>
  <c r="P280" i="61"/>
  <c r="P14" i="61"/>
  <c r="P105" i="61"/>
  <c r="L315" i="61"/>
  <c r="P168" i="61"/>
  <c r="P56" i="61"/>
  <c r="P273" i="61"/>
  <c r="K315" i="61"/>
  <c r="P98" i="61"/>
  <c r="P189" i="61"/>
  <c r="J315" i="61"/>
  <c r="P35" i="61"/>
  <c r="P161" i="61"/>
  <c r="P217" i="61"/>
  <c r="P49" i="61"/>
  <c r="N315" i="61"/>
  <c r="P63" i="61"/>
  <c r="P259" i="61"/>
  <c r="P84" i="61"/>
  <c r="H315" i="61"/>
  <c r="P147" i="61"/>
  <c r="E315" i="61"/>
  <c r="P126" i="61"/>
  <c r="P175" i="61"/>
  <c r="P210" i="61"/>
  <c r="P301" i="61"/>
  <c r="F315" i="61"/>
  <c r="P77" i="61"/>
  <c r="P294" i="61"/>
  <c r="P119" i="61"/>
  <c r="P140" i="61"/>
  <c r="P182" i="61"/>
  <c r="P203" i="61"/>
  <c r="S37" i="60"/>
  <c r="S55" i="60"/>
  <c r="S27" i="60"/>
  <c r="S45" i="60"/>
  <c r="S14" i="60"/>
  <c r="S15" i="60"/>
  <c r="S21" i="60"/>
  <c r="S35" i="60"/>
  <c r="S20" i="60"/>
  <c r="S40" i="60"/>
  <c r="S16" i="60"/>
  <c r="S30" i="60"/>
  <c r="S44" i="60"/>
  <c r="S18" i="60"/>
  <c r="S50" i="60"/>
  <c r="S29" i="60"/>
  <c r="P57" i="60"/>
  <c r="S57" i="60" s="1"/>
  <c r="S36" i="60"/>
  <c r="S56" i="60"/>
  <c r="S49" i="60"/>
  <c r="S24" i="60"/>
  <c r="S38" i="60"/>
  <c r="S52" i="60"/>
  <c r="D55" i="59"/>
  <c r="D55" i="58"/>
  <c r="P161" i="53"/>
  <c r="P287" i="53"/>
  <c r="P91" i="53"/>
  <c r="P196" i="53"/>
  <c r="P56" i="53"/>
  <c r="D315" i="53"/>
  <c r="P35" i="53"/>
  <c r="P98" i="53"/>
  <c r="P21" i="53"/>
  <c r="C315" i="53"/>
  <c r="P77" i="53"/>
  <c r="P259" i="53"/>
  <c r="P301" i="53"/>
  <c r="P217" i="53"/>
  <c r="P224" i="53"/>
  <c r="P133" i="53"/>
  <c r="G315" i="53"/>
  <c r="P42" i="53"/>
  <c r="P126" i="53"/>
  <c r="P231" i="53"/>
  <c r="B315" i="53"/>
  <c r="P63" i="53"/>
  <c r="P84" i="53"/>
  <c r="I315" i="53"/>
  <c r="M315" i="53"/>
  <c r="P168" i="53"/>
  <c r="P210" i="53"/>
  <c r="J315" i="53"/>
  <c r="P119" i="53"/>
  <c r="P245" i="53"/>
  <c r="P266" i="53"/>
  <c r="P308" i="53"/>
  <c r="P140" i="53"/>
  <c r="O315" i="53"/>
  <c r="P112" i="53"/>
  <c r="P280" i="53"/>
  <c r="P49" i="53"/>
  <c r="P70" i="53"/>
  <c r="P182" i="53"/>
  <c r="P203" i="53"/>
  <c r="P238" i="53"/>
  <c r="P28" i="53"/>
  <c r="L315" i="53"/>
  <c r="P175" i="53"/>
  <c r="F315" i="53"/>
  <c r="K315" i="53"/>
  <c r="E315" i="53"/>
  <c r="P273" i="53"/>
  <c r="P294" i="53"/>
  <c r="H315" i="53"/>
  <c r="N315" i="53"/>
  <c r="P154" i="53"/>
  <c r="P252" i="53"/>
  <c r="P189" i="53"/>
  <c r="P105" i="53"/>
  <c r="P147" i="53"/>
  <c r="P57" i="50"/>
  <c r="D56" i="46"/>
  <c r="D57" i="43"/>
  <c r="E58" i="55"/>
  <c r="P21" i="61"/>
  <c r="L315" i="66"/>
  <c r="P14" i="53"/>
  <c r="P42" i="61"/>
  <c r="P14" i="66"/>
  <c r="P315" i="66" l="1"/>
  <c r="P315" i="61"/>
  <c r="P315" i="53"/>
</calcChain>
</file>

<file path=xl/sharedStrings.xml><?xml version="1.0" encoding="utf-8"?>
<sst xmlns="http://schemas.openxmlformats.org/spreadsheetml/2006/main" count="2669" uniqueCount="135">
  <si>
    <t xml:space="preserve">ABASOLO </t>
  </si>
  <si>
    <t>ALDAMA</t>
  </si>
  <si>
    <t>ALTAMIRA</t>
  </si>
  <si>
    <t>ANTIGUO MORELOS</t>
  </si>
  <si>
    <t>BURGOS</t>
  </si>
  <si>
    <t>BUSTAMANTE</t>
  </si>
  <si>
    <t>CAMARGO</t>
  </si>
  <si>
    <t>CASAS</t>
  </si>
  <si>
    <t>CD. MADERO</t>
  </si>
  <si>
    <t>CRUILLAS</t>
  </si>
  <si>
    <t>GOMEZ FARIAS</t>
  </si>
  <si>
    <t>GONZALEZ</t>
  </si>
  <si>
    <t>GUEMEZ</t>
  </si>
  <si>
    <t>GUERRERO</t>
  </si>
  <si>
    <t>GUSTAVO DIAZ ORDAZ</t>
  </si>
  <si>
    <t>HIDALGO</t>
  </si>
  <si>
    <t>JAUMAVE</t>
  </si>
  <si>
    <t>JIMENEZ</t>
  </si>
  <si>
    <t>LLERA</t>
  </si>
  <si>
    <t>MAINERO</t>
  </si>
  <si>
    <t>MANTE, EL</t>
  </si>
  <si>
    <t>MATAMOROS</t>
  </si>
  <si>
    <t>MENDEZ</t>
  </si>
  <si>
    <t>MIER</t>
  </si>
  <si>
    <t>MIGUEL ALEMAN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</si>
  <si>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</si>
  <si>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</si>
  <si>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</si>
  <si>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</si>
  <si>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</si>
  <si>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</si>
  <si>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</si>
  <si>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RIO BRAVO</t>
  </si>
  <si>
    <t>SAN CARLOS</t>
  </si>
  <si>
    <t>SAN FERNANDO</t>
  </si>
  <si>
    <t>SAN NICOLAS</t>
  </si>
  <si>
    <t>SOTO LA MARINA</t>
  </si>
  <si>
    <t>TAMPICO</t>
  </si>
  <si>
    <t>TULA</t>
  </si>
  <si>
    <t>VALLE HERMOSO</t>
  </si>
  <si>
    <t>VICTORIA</t>
  </si>
  <si>
    <t>VILLAGRAN</t>
  </si>
  <si>
    <t>XICOTENCATL</t>
  </si>
  <si>
    <t>TOTAL:</t>
  </si>
  <si>
    <t xml:space="preserve">ESTADO </t>
  </si>
  <si>
    <t>MUNICIPIOS</t>
  </si>
  <si>
    <t>FONDO GENERAL</t>
  </si>
  <si>
    <t xml:space="preserve"> X 20%=</t>
  </si>
  <si>
    <t>FONDO FOMENTO MUNICIPAL</t>
  </si>
  <si>
    <t>FONDO DE COMP.DE ISAN.</t>
  </si>
  <si>
    <t>FONDO DE EXTRACC.DE HIDROCARBUROS</t>
  </si>
  <si>
    <t>FONDO DE FISCALIZACIÓN</t>
  </si>
  <si>
    <t>TOTAL</t>
  </si>
  <si>
    <t>FONDO COMP.</t>
  </si>
  <si>
    <t>FONDO EXTRACCION</t>
  </si>
  <si>
    <t>FONDO DE</t>
  </si>
  <si>
    <t xml:space="preserve">MUNICIPIOS </t>
  </si>
  <si>
    <t>MUNICIPAL</t>
  </si>
  <si>
    <t>I.E.P.S.</t>
  </si>
  <si>
    <t>I.S.A.N.</t>
  </si>
  <si>
    <t>DE HIDROCARBUROS</t>
  </si>
  <si>
    <t>FISCALIZACION</t>
  </si>
  <si>
    <t>FONDO</t>
  </si>
  <si>
    <t>FOMENTO</t>
  </si>
  <si>
    <t>ISR</t>
  </si>
  <si>
    <t>FONDO ISR</t>
  </si>
  <si>
    <t>X 100%</t>
  </si>
  <si>
    <t xml:space="preserve">INCENTIVOS A LA VENTA </t>
  </si>
  <si>
    <t>FINAL DE GASOLINA</t>
  </si>
  <si>
    <t xml:space="preserve"> Y DIESEL</t>
  </si>
  <si>
    <t>FONDO I.E.P.S</t>
  </si>
  <si>
    <t>INCENTIVOS A LA VENTA FINAL DE GASOLINA Y DIESEL</t>
  </si>
  <si>
    <t xml:space="preserve">TENENCIA </t>
  </si>
  <si>
    <t>FEDERAL</t>
  </si>
  <si>
    <t>LOCAL</t>
  </si>
  <si>
    <t>ISAN</t>
  </si>
  <si>
    <t>TENENCIA FEDERAL</t>
  </si>
  <si>
    <t>TENENCIA LOCAL</t>
  </si>
  <si>
    <t>X 37%=</t>
  </si>
  <si>
    <t>FEIEF</t>
  </si>
  <si>
    <t>AJUSTE DEFINITIVO</t>
  </si>
  <si>
    <t>AJUSTE CUATRIMESTRAL</t>
  </si>
  <si>
    <t>AJUSTE TRIMESTRAL</t>
  </si>
  <si>
    <t xml:space="preserve"> X 100%=</t>
  </si>
  <si>
    <t>Enajenacion</t>
  </si>
  <si>
    <t xml:space="preserve">ISR Bienes </t>
  </si>
  <si>
    <t>Inmuebles</t>
  </si>
  <si>
    <t xml:space="preserve">FOMENTO MUNICIPAL </t>
  </si>
  <si>
    <t>30%</t>
  </si>
  <si>
    <t>ENAJENACIÓN ISR BIENES INMUEBLES</t>
  </si>
  <si>
    <t xml:space="preserve">MUNICIPAL </t>
  </si>
  <si>
    <t>FONDO FOMENTO</t>
  </si>
  <si>
    <t>CONVENIO</t>
  </si>
  <si>
    <t>FONDO FOMENTO MUNICIPAL CONVENIO</t>
  </si>
  <si>
    <t xml:space="preserve">DIF CAMBIO COEF </t>
  </si>
  <si>
    <t>IMPUESTO ENAJENACION</t>
  </si>
  <si>
    <t>ALCOHÓLICO</t>
  </si>
  <si>
    <t>DE BEBIDAS CON CONTENIDO</t>
  </si>
  <si>
    <t>IMPUESTO ENAJENACION DE BEBIDAS CON CONTENIDO ALCOHÓLICO</t>
  </si>
  <si>
    <t>IMPTO ENAJENACION</t>
  </si>
  <si>
    <t xml:space="preserve">ALCOHÓLICO </t>
  </si>
  <si>
    <t xml:space="preserve">IMPUESTO ENAJENACION DE BEBIDAS CON CONTENIDO ALCOHÓLICO </t>
  </si>
  <si>
    <t>PARTICIPACIONES A MUNICIPIOS OCTUBRE 2025</t>
  </si>
  <si>
    <t>(ministrado en noviembre 2025)</t>
  </si>
  <si>
    <t>FONDO FOMENTO MUNICIPAL CONVENIO OCTUBRE 2025</t>
  </si>
  <si>
    <t>IMPUESTO ENAJENACION DE BEBIDAS CON CONTENIDO ALCOHÓLICO OCTUBRE 2025</t>
  </si>
  <si>
    <t>TOTAL PARTICIPACIONES A MUNICIPIOS OCTUBRE 2025</t>
  </si>
  <si>
    <t xml:space="preserve"> INCENTIVO A LA VENTA FINAL DE GASOLINA Y DIESEL, REZAGO Y FISCALIZACIÓN, REZAGO TENENCIA LOCAL , TENENCIA FEDERAL REZAGO, ISAN  E IMPUESTO ENAJENACION DE BEBIDAS CON CONTENIDO ALCOHÓLICO OCTUBRE 2025 )</t>
  </si>
  <si>
    <t xml:space="preserve">(INCLUYE: FEPM MES OCTUBRE 2025, 2° AJUSTE CUATRIMESTRAL 2025, 3ER. AJUSTE TRIMESTRAL FISCALIZACION 2025,  FONDO FOMENTO MUNICIPAL CONVENIO (OCTUBRE 2025 Y 2° AJ.CUATRIMESTRAL 2025), </t>
  </si>
  <si>
    <t>2°  AJUSTE CUATRIMESTRAL 2025</t>
  </si>
  <si>
    <t>3ER.  AJUSTE TRIMESTRAL FISCALIZACION 2025</t>
  </si>
  <si>
    <t>FONDO FOMENTO MUNICIPAL CONVENIO 2°  AJUSTE CUATRIMESTRAL 2025</t>
  </si>
  <si>
    <t>OCTUBRE 2025</t>
  </si>
  <si>
    <t>PARTICIPACIONES A MUNICIPIOS NOVIEMBRE  2025</t>
  </si>
  <si>
    <t>(ministrado en diciembre 2025)</t>
  </si>
  <si>
    <t>FONDO FOMENTO MUNICIPAL CONVENIO NOVIEMBRE 2025</t>
  </si>
  <si>
    <t>IMPUESTO ENAJENACION DE BEBIDAS CON CONTENIDO ALCOHÓLICO NOVIEMBRE 2025</t>
  </si>
  <si>
    <t>TOTAL PARTICIPACIONES A MUNICIPIOS NOVIEMBRE 2025</t>
  </si>
  <si>
    <t>(INCLUYE: FEPM MES NOVIEMBRE 2025,  FONDO FOMENTO MUNICIPAL CONVENIO (NOVIEMBRE 2025)</t>
  </si>
  <si>
    <t xml:space="preserve"> INCENTIVO A LA VENTA FINAL DE GASOLINA Y DIESEL, REZAGO Y FISCALIZACIÓN, REZAGO TENENCIA LOCAL , TENENCIA FEDERAL REZAGO, ISAN  E IMPUESTO ENAJENACION DE BEBIDAS CON CONTENIDO ALCOHÓLICO NOVIEMBRE 2025 )</t>
  </si>
  <si>
    <t>NOVIEMBRE 2025</t>
  </si>
  <si>
    <t>PARTICIPACIONES A MUNICIPIOS DICIEMBRE  2025</t>
  </si>
  <si>
    <t>(ministrado en enero 2026)</t>
  </si>
  <si>
    <t>FONDO FOMENTO MUNICIPAL CONVENIO DICIEMBRE 2025</t>
  </si>
  <si>
    <t>IMPUESTO ENAJENACION DE BEBIDAS CON CONTENIDO ALCOHÓLICO DICIEMBRE 2025</t>
  </si>
  <si>
    <t>TOTAL PARTICIPACIONES A MUNICIPIOS DICIEMBRE 2025</t>
  </si>
  <si>
    <t>(INCLUYE: FEPM MES DICIEMBRE 2025,  FONDO FOMENTO MUNICIPAL CONVENIO (DICIEMBRE 2025)</t>
  </si>
  <si>
    <t xml:space="preserve"> INCENTIVO A LA VENTA FINAL DE GASOLINA Y DIESEL, REZAGO Y FISCALIZACIÓN, REZAGO TENENCIA LOCAL , TENENCIA FEDERAL REZAGO, ISAN  E IMPUESTO ENAJENACION DE BEBIDAS CON CONTENIDO ALCOHÓLICO DICIEMBRE 2025 )</t>
  </si>
  <si>
    <t>DICIEMBRE 2025</t>
  </si>
  <si>
    <t>CUARTO TRIMESTRE DE PARTICIPACIONES 2025</t>
  </si>
  <si>
    <t>(ministrado en noviembre, diciembre 2025 y enero 2026)</t>
  </si>
  <si>
    <t xml:space="preserve">(INCLUYE: FEPM MES OCTUBRE, NOVIEMBRE, DICIEMBRE 2025, 2° AJUSTE CUATRIMESTRAL 2025, 3ER. AJUSTE TRIMESTRAL FISCALIZACION 2025, </t>
  </si>
  <si>
    <t>FONDO FOMENTO MUNICIPAL CONVENIO (OCTUBRE, NOVIEMBRE, DICIEMBRE 2025 Y 2° AJUSTE CUATRIMESTRAL 2025), INCENTIVO A LA VENTA FINAL DE GASOLINA Y DIESEL, REZAGO Y FISCALIZACION,</t>
  </si>
  <si>
    <t xml:space="preserve"> REZAGO TENENCIA LOCAL, TENENCIA FEDERAL REZAGO, ISAN  E IMPUESTO ENAJENACION DE BEBIDAS CON CONTENIDO ALCOHÓLICO OCTUBRE, NOVIEMBRE Y DICIEMBRE 2025 )</t>
  </si>
  <si>
    <t>OCTUBRE, NOVIEMBRE,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</si>
</sst>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4" formatCode="_-[$€-2]* #,##0.00_-;\-[$€-2]* #,##0.00_-;_-[$€-2]* &quot;-&quot;??_-"/>
    <numFmt numFmtId="183" formatCode="#,##0.0;[Red]\-#,##0.0"/>
    <numFmt numFmtId="193" formatCode="#,##0.0"/>
  </numFmts>
  <fonts count="32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name val="Times New Roman"/>
      <family val="1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174" fontId="1" fillId="0" borderId="0" applyFont="0" applyFill="0" applyBorder="0" applyAlignment="0" applyProtection="0"/>
    <xf numFmtId="174" fontId="2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3" borderId="0" applyNumberFormat="0" applyBorder="0" applyAlignment="0" applyProtection="0"/>
    <xf numFmtId="43" fontId="2" fillId="0" borderId="0" applyFont="0" applyFill="0" applyBorder="0" applyAlignment="0" applyProtection="0"/>
    <xf numFmtId="18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1" fillId="0" borderId="0"/>
    <xf numFmtId="0" fontId="12" fillId="0" borderId="0"/>
    <xf numFmtId="0" fontId="12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7" fillId="0" borderId="7" applyNumberFormat="0" applyFill="0" applyAlignment="0" applyProtection="0"/>
    <xf numFmtId="0" fontId="19" fillId="0" borderId="8" applyNumberFormat="0" applyFill="0" applyAlignment="0" applyProtection="0"/>
  </cellStyleXfs>
  <cellXfs count="204">
    <xf numFmtId="0" fontId="0" fillId="0" borderId="0" xfId="0"/>
    <xf numFmtId="0" fontId="22" fillId="24" borderId="9" xfId="0" applyFont="1" applyFill="1" applyBorder="1" applyAlignment="1">
      <alignment horizontal="center"/>
    </xf>
    <xf numFmtId="0" fontId="23" fillId="0" borderId="0" xfId="0" applyFont="1" applyBorder="1"/>
    <xf numFmtId="4" fontId="23" fillId="0" borderId="0" xfId="0" applyNumberFormat="1" applyFont="1" applyBorder="1"/>
    <xf numFmtId="0" fontId="23" fillId="0" borderId="10" xfId="0" applyFont="1" applyBorder="1"/>
    <xf numFmtId="0" fontId="23" fillId="0" borderId="0" xfId="0" applyFont="1"/>
    <xf numFmtId="0" fontId="23" fillId="0" borderId="11" xfId="0" applyFont="1" applyFill="1" applyBorder="1" applyAlignment="1" applyProtection="1">
      <alignment horizontal="left"/>
    </xf>
    <xf numFmtId="0" fontId="23" fillId="0" borderId="0" xfId="0" applyFont="1" applyFill="1"/>
    <xf numFmtId="0" fontId="23" fillId="0" borderId="12" xfId="0" applyFont="1" applyFill="1" applyBorder="1" applyAlignment="1" applyProtection="1">
      <alignment horizontal="left"/>
    </xf>
    <xf numFmtId="4" fontId="23" fillId="0" borderId="0" xfId="0" applyNumberFormat="1" applyFont="1" applyFill="1"/>
    <xf numFmtId="0" fontId="23" fillId="0" borderId="0" xfId="0" applyFont="1" applyFill="1" applyBorder="1"/>
    <xf numFmtId="0" fontId="21" fillId="0" borderId="13" xfId="0" applyFont="1" applyFill="1" applyBorder="1" applyAlignment="1">
      <alignment horizontal="center"/>
    </xf>
    <xf numFmtId="4" fontId="21" fillId="0" borderId="13" xfId="0" applyNumberFormat="1" applyFont="1" applyFill="1" applyBorder="1" applyAlignment="1">
      <alignment horizontal="center"/>
    </xf>
    <xf numFmtId="4" fontId="21" fillId="0" borderId="14" xfId="0" applyNumberFormat="1" applyFont="1" applyFill="1" applyBorder="1" applyAlignment="1">
      <alignment horizontal="center"/>
    </xf>
    <xf numFmtId="0" fontId="20" fillId="0" borderId="0" xfId="0" applyFont="1" applyFill="1"/>
    <xf numFmtId="0" fontId="22" fillId="0" borderId="15" xfId="0" applyFont="1" applyFill="1" applyBorder="1" applyAlignment="1">
      <alignment horizontal="center"/>
    </xf>
    <xf numFmtId="4" fontId="21" fillId="0" borderId="15" xfId="0" applyNumberFormat="1" applyFont="1" applyFill="1" applyBorder="1" applyAlignment="1">
      <alignment horizontal="center"/>
    </xf>
    <xf numFmtId="4" fontId="21" fillId="0" borderId="16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4" fontId="21" fillId="0" borderId="17" xfId="0" applyNumberFormat="1" applyFont="1" applyFill="1" applyBorder="1" applyAlignment="1">
      <alignment horizontal="center"/>
    </xf>
    <xf numFmtId="3" fontId="23" fillId="0" borderId="18" xfId="0" applyNumberFormat="1" applyFont="1" applyFill="1" applyBorder="1"/>
    <xf numFmtId="3" fontId="23" fillId="0" borderId="19" xfId="0" applyNumberFormat="1" applyFont="1" applyFill="1" applyBorder="1"/>
    <xf numFmtId="0" fontId="22" fillId="0" borderId="0" xfId="0" applyFont="1" applyFill="1"/>
    <xf numFmtId="4" fontId="22" fillId="0" borderId="0" xfId="0" applyNumberFormat="1" applyFont="1" applyFill="1" applyBorder="1" applyAlignment="1">
      <alignment horizontal="left"/>
    </xf>
    <xf numFmtId="0" fontId="22" fillId="0" borderId="0" xfId="0" applyFont="1" applyFill="1" applyAlignment="1">
      <alignment horizontal="right"/>
    </xf>
    <xf numFmtId="3" fontId="22" fillId="0" borderId="0" xfId="0" applyNumberFormat="1" applyFont="1" applyFill="1"/>
    <xf numFmtId="3" fontId="22" fillId="0" borderId="20" xfId="0" applyNumberFormat="1" applyFont="1" applyFill="1" applyBorder="1"/>
    <xf numFmtId="0" fontId="12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3" fontId="23" fillId="0" borderId="21" xfId="0" applyNumberFormat="1" applyFont="1" applyFill="1" applyBorder="1"/>
    <xf numFmtId="0" fontId="22" fillId="0" borderId="0" xfId="0" applyFont="1" applyFill="1" applyAlignment="1">
      <alignment horizontal="center"/>
    </xf>
    <xf numFmtId="49" fontId="22" fillId="0" borderId="0" xfId="0" applyNumberFormat="1" applyFont="1" applyFill="1" applyAlignment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/>
    </xf>
    <xf numFmtId="4" fontId="20" fillId="0" borderId="0" xfId="0" applyNumberFormat="1" applyFont="1" applyFill="1"/>
    <xf numFmtId="3" fontId="22" fillId="0" borderId="0" xfId="0" applyNumberFormat="1" applyFont="1" applyFill="1" applyBorder="1"/>
    <xf numFmtId="4" fontId="23" fillId="0" borderId="0" xfId="0" applyNumberFormat="1" applyFont="1"/>
    <xf numFmtId="3" fontId="22" fillId="0" borderId="22" xfId="0" applyNumberFormat="1" applyFont="1" applyFill="1" applyBorder="1" applyAlignment="1">
      <alignment vertical="center"/>
    </xf>
    <xf numFmtId="3" fontId="22" fillId="0" borderId="23" xfId="0" applyNumberFormat="1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49" fontId="22" fillId="0" borderId="0" xfId="0" applyNumberFormat="1" applyFont="1" applyFill="1" applyAlignment="1">
      <alignment horizontal="center"/>
    </xf>
    <xf numFmtId="0" fontId="23" fillId="0" borderId="0" xfId="41" applyFont="1"/>
    <xf numFmtId="0" fontId="21" fillId="0" borderId="13" xfId="41" applyFont="1" applyFill="1" applyBorder="1" applyAlignment="1">
      <alignment horizontal="center"/>
    </xf>
    <xf numFmtId="4" fontId="21" fillId="0" borderId="14" xfId="41" applyNumberFormat="1" applyFont="1" applyFill="1" applyBorder="1" applyAlignment="1">
      <alignment horizontal="center"/>
    </xf>
    <xf numFmtId="4" fontId="21" fillId="0" borderId="13" xfId="41" applyNumberFormat="1" applyFont="1" applyFill="1" applyBorder="1" applyAlignment="1">
      <alignment horizontal="center"/>
    </xf>
    <xf numFmtId="0" fontId="20" fillId="0" borderId="0" xfId="41" applyFont="1" applyFill="1"/>
    <xf numFmtId="0" fontId="22" fillId="0" borderId="15" xfId="41" applyFont="1" applyFill="1" applyBorder="1" applyAlignment="1">
      <alignment horizontal="center"/>
    </xf>
    <xf numFmtId="4" fontId="21" fillId="0" borderId="16" xfId="41" applyNumberFormat="1" applyFont="1" applyFill="1" applyBorder="1" applyAlignment="1">
      <alignment horizontal="center"/>
    </xf>
    <xf numFmtId="4" fontId="21" fillId="0" borderId="15" xfId="41" applyNumberFormat="1" applyFont="1" applyFill="1" applyBorder="1" applyAlignment="1">
      <alignment horizontal="center"/>
    </xf>
    <xf numFmtId="0" fontId="20" fillId="0" borderId="17" xfId="41" applyFont="1" applyFill="1" applyBorder="1" applyAlignment="1">
      <alignment horizontal="center"/>
    </xf>
    <xf numFmtId="4" fontId="21" fillId="0" borderId="17" xfId="41" applyNumberFormat="1" applyFont="1" applyFill="1" applyBorder="1" applyAlignment="1">
      <alignment horizontal="center"/>
    </xf>
    <xf numFmtId="3" fontId="23" fillId="0" borderId="18" xfId="41" applyNumberFormat="1" applyFont="1" applyFill="1" applyBorder="1"/>
    <xf numFmtId="0" fontId="23" fillId="0" borderId="0" xfId="41" applyFont="1" applyFill="1"/>
    <xf numFmtId="4" fontId="23" fillId="0" borderId="0" xfId="41" applyNumberFormat="1" applyFont="1" applyFill="1"/>
    <xf numFmtId="3" fontId="22" fillId="0" borderId="0" xfId="41" applyNumberFormat="1" applyFont="1" applyFill="1"/>
    <xf numFmtId="0" fontId="22" fillId="0" borderId="0" xfId="41" applyFont="1" applyFill="1" applyAlignment="1">
      <alignment horizontal="center"/>
    </xf>
    <xf numFmtId="49" fontId="22" fillId="0" borderId="0" xfId="41" applyNumberFormat="1" applyFont="1" applyFill="1" applyAlignment="1"/>
    <xf numFmtId="0" fontId="22" fillId="0" borderId="0" xfId="41" applyFont="1" applyFill="1"/>
    <xf numFmtId="0" fontId="27" fillId="0" borderId="0" xfId="41" applyFont="1" applyAlignment="1"/>
    <xf numFmtId="0" fontId="22" fillId="24" borderId="9" xfId="41" applyFont="1" applyFill="1" applyBorder="1" applyAlignment="1">
      <alignment horizontal="center"/>
    </xf>
    <xf numFmtId="3" fontId="23" fillId="0" borderId="21" xfId="41" applyNumberFormat="1" applyFont="1" applyFill="1" applyBorder="1"/>
    <xf numFmtId="4" fontId="23" fillId="0" borderId="0" xfId="41" applyNumberFormat="1" applyFont="1"/>
    <xf numFmtId="0" fontId="23" fillId="0" borderId="0" xfId="41" applyFont="1" applyFill="1" applyAlignment="1">
      <alignment horizontal="right"/>
    </xf>
    <xf numFmtId="4" fontId="20" fillId="0" borderId="0" xfId="41" applyNumberFormat="1" applyFont="1" applyFill="1"/>
    <xf numFmtId="0" fontId="27" fillId="0" borderId="11" xfId="41" applyFont="1" applyFill="1" applyBorder="1" applyAlignment="1" applyProtection="1">
      <alignment horizontal="left"/>
    </xf>
    <xf numFmtId="0" fontId="23" fillId="0" borderId="0" xfId="41" applyFont="1" applyFill="1" applyBorder="1"/>
    <xf numFmtId="0" fontId="27" fillId="0" borderId="24" xfId="41" applyFont="1" applyFill="1" applyBorder="1" applyAlignment="1">
      <alignment vertical="center"/>
    </xf>
    <xf numFmtId="3" fontId="27" fillId="0" borderId="22" xfId="41" applyNumberFormat="1" applyFont="1" applyFill="1" applyBorder="1" applyAlignment="1">
      <alignment vertical="center"/>
    </xf>
    <xf numFmtId="0" fontId="12" fillId="0" borderId="0" xfId="41" applyFont="1" applyFill="1"/>
    <xf numFmtId="4" fontId="12" fillId="0" borderId="0" xfId="41" applyNumberFormat="1" applyFont="1" applyFill="1"/>
    <xf numFmtId="0" fontId="9" fillId="0" borderId="0" xfId="32" applyFill="1" applyAlignment="1" applyProtection="1"/>
    <xf numFmtId="0" fontId="22" fillId="0" borderId="0" xfId="0" applyFont="1" applyFill="1" applyBorder="1" applyAlignment="1">
      <alignment horizontal="center"/>
    </xf>
    <xf numFmtId="3" fontId="23" fillId="0" borderId="0" xfId="0" applyNumberFormat="1" applyFont="1"/>
    <xf numFmtId="4" fontId="21" fillId="0" borderId="15" xfId="0" applyNumberFormat="1" applyFont="1" applyFill="1" applyBorder="1" applyAlignment="1">
      <alignment horizontal="centerContinuous" vertical="center" wrapText="1"/>
    </xf>
    <xf numFmtId="0" fontId="21" fillId="0" borderId="17" xfId="0" applyFont="1" applyFill="1" applyBorder="1" applyAlignment="1">
      <alignment horizontal="centerContinuous" wrapText="1"/>
    </xf>
    <xf numFmtId="0" fontId="23" fillId="0" borderId="11" xfId="41" applyFont="1" applyFill="1" applyBorder="1" applyAlignment="1" applyProtection="1">
      <alignment horizontal="left"/>
    </xf>
    <xf numFmtId="3" fontId="23" fillId="0" borderId="19" xfId="41" applyNumberFormat="1" applyFont="1" applyFill="1" applyBorder="1"/>
    <xf numFmtId="3" fontId="23" fillId="0" borderId="0" xfId="41" applyNumberFormat="1" applyFont="1" applyFill="1"/>
    <xf numFmtId="0" fontId="23" fillId="0" borderId="12" xfId="41" applyFont="1" applyFill="1" applyBorder="1" applyAlignment="1" applyProtection="1">
      <alignment horizontal="left"/>
    </xf>
    <xf numFmtId="0" fontId="23" fillId="24" borderId="12" xfId="41" applyFont="1" applyFill="1" applyBorder="1" applyAlignment="1" applyProtection="1">
      <alignment horizontal="left"/>
    </xf>
    <xf numFmtId="0" fontId="23" fillId="0" borderId="0" xfId="41" applyFont="1" applyFill="1" applyAlignment="1">
      <alignment horizontal="center"/>
    </xf>
    <xf numFmtId="3" fontId="22" fillId="0" borderId="25" xfId="41" applyNumberFormat="1" applyFont="1" applyFill="1" applyBorder="1"/>
    <xf numFmtId="0" fontId="22" fillId="0" borderId="0" xfId="41" applyFont="1" applyFill="1" applyBorder="1" applyAlignment="1">
      <alignment horizontal="center"/>
    </xf>
    <xf numFmtId="3" fontId="22" fillId="0" borderId="0" xfId="41" applyNumberFormat="1" applyFont="1" applyFill="1" applyBorder="1"/>
    <xf numFmtId="3" fontId="22" fillId="0" borderId="20" xfId="41" applyNumberFormat="1" applyFont="1" applyFill="1" applyBorder="1"/>
    <xf numFmtId="3" fontId="23" fillId="0" borderId="0" xfId="41" applyNumberFormat="1" applyFont="1"/>
    <xf numFmtId="0" fontId="26" fillId="0" borderId="0" xfId="41" applyFont="1" applyBorder="1" applyAlignment="1"/>
    <xf numFmtId="0" fontId="23" fillId="0" borderId="0" xfId="41" applyFont="1" applyBorder="1"/>
    <xf numFmtId="0" fontId="23" fillId="0" borderId="10" xfId="41" applyFont="1" applyBorder="1"/>
    <xf numFmtId="49" fontId="22" fillId="0" borderId="0" xfId="41" applyNumberFormat="1" applyFont="1" applyFill="1" applyAlignment="1">
      <alignment horizontal="center"/>
    </xf>
    <xf numFmtId="4" fontId="21" fillId="0" borderId="17" xfId="41" quotePrefix="1" applyNumberFormat="1" applyFont="1" applyFill="1" applyBorder="1" applyAlignment="1">
      <alignment horizontal="center"/>
    </xf>
    <xf numFmtId="49" fontId="22" fillId="0" borderId="0" xfId="41" applyNumberFormat="1" applyFont="1" applyFill="1" applyAlignment="1">
      <alignment vertical="center" wrapText="1"/>
    </xf>
    <xf numFmtId="3" fontId="22" fillId="0" borderId="0" xfId="41" applyNumberFormat="1" applyFont="1" applyFill="1" applyAlignment="1"/>
    <xf numFmtId="40" fontId="23" fillId="0" borderId="0" xfId="41" applyNumberFormat="1" applyFont="1" applyFill="1"/>
    <xf numFmtId="49" fontId="23" fillId="0" borderId="11" xfId="41" applyNumberFormat="1" applyFont="1" applyFill="1" applyBorder="1" applyAlignment="1" applyProtection="1">
      <alignment horizontal="left"/>
    </xf>
    <xf numFmtId="3" fontId="12" fillId="0" borderId="18" xfId="0" applyNumberFormat="1" applyFont="1" applyFill="1" applyBorder="1"/>
    <xf numFmtId="3" fontId="12" fillId="0" borderId="21" xfId="0" applyNumberFormat="1" applyFont="1" applyFill="1" applyBorder="1"/>
    <xf numFmtId="0" fontId="23" fillId="0" borderId="26" xfId="41" applyFont="1" applyFill="1" applyBorder="1" applyAlignment="1" applyProtection="1">
      <alignment horizontal="left"/>
    </xf>
    <xf numFmtId="3" fontId="23" fillId="0" borderId="27" xfId="41" applyNumberFormat="1" applyFont="1" applyFill="1" applyBorder="1"/>
    <xf numFmtId="3" fontId="23" fillId="0" borderId="28" xfId="41" applyNumberFormat="1" applyFont="1" applyFill="1" applyBorder="1"/>
    <xf numFmtId="3" fontId="22" fillId="0" borderId="22" xfId="0" applyNumberFormat="1" applyFont="1" applyFill="1" applyBorder="1"/>
    <xf numFmtId="4" fontId="23" fillId="0" borderId="0" xfId="41" applyNumberFormat="1" applyFont="1" applyFill="1" applyBorder="1"/>
    <xf numFmtId="4" fontId="24" fillId="0" borderId="0" xfId="41" applyNumberFormat="1" applyFont="1" applyFill="1"/>
    <xf numFmtId="0" fontId="21" fillId="0" borderId="0" xfId="41" applyFont="1" applyBorder="1" applyAlignment="1"/>
    <xf numFmtId="3" fontId="21" fillId="0" borderId="13" xfId="41" applyNumberFormat="1" applyFont="1" applyFill="1" applyBorder="1" applyAlignment="1">
      <alignment horizontal="center"/>
    </xf>
    <xf numFmtId="3" fontId="21" fillId="0" borderId="15" xfId="41" applyNumberFormat="1" applyFont="1" applyFill="1" applyBorder="1" applyAlignment="1">
      <alignment horizontal="center"/>
    </xf>
    <xf numFmtId="3" fontId="21" fillId="0" borderId="17" xfId="41" applyNumberFormat="1" applyFont="1" applyFill="1" applyBorder="1" applyAlignment="1">
      <alignment horizontal="center"/>
    </xf>
    <xf numFmtId="0" fontId="26" fillId="0" borderId="0" xfId="0" applyFont="1"/>
    <xf numFmtId="4" fontId="26" fillId="0" borderId="0" xfId="0" applyNumberFormat="1" applyFont="1"/>
    <xf numFmtId="0" fontId="26" fillId="0" borderId="0" xfId="0" applyFont="1" applyFill="1"/>
    <xf numFmtId="4" fontId="26" fillId="0" borderId="0" xfId="0" applyNumberFormat="1" applyFont="1" applyFill="1"/>
    <xf numFmtId="0" fontId="26" fillId="0" borderId="0" xfId="0" applyFont="1" applyFill="1" applyBorder="1"/>
    <xf numFmtId="3" fontId="26" fillId="0" borderId="0" xfId="0" applyNumberFormat="1" applyFont="1" applyFill="1"/>
    <xf numFmtId="3" fontId="24" fillId="0" borderId="0" xfId="0" applyNumberFormat="1" applyFont="1" applyFill="1"/>
    <xf numFmtId="3" fontId="24" fillId="0" borderId="0" xfId="0" applyNumberFormat="1" applyFont="1" applyFill="1" applyBorder="1"/>
    <xf numFmtId="3" fontId="24" fillId="0" borderId="0" xfId="0" applyNumberFormat="1" applyFont="1" applyFill="1" applyAlignment="1">
      <alignment horizontal="center"/>
    </xf>
    <xf numFmtId="0" fontId="26" fillId="0" borderId="0" xfId="0" applyFont="1" applyFill="1" applyAlignment="1">
      <alignment horizontal="right"/>
    </xf>
    <xf numFmtId="49" fontId="24" fillId="0" borderId="0" xfId="0" applyNumberFormat="1" applyFont="1" applyFill="1" applyAlignment="1"/>
    <xf numFmtId="49" fontId="24" fillId="0" borderId="0" xfId="0" applyNumberFormat="1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4" fillId="0" borderId="0" xfId="0" applyFont="1" applyFill="1"/>
    <xf numFmtId="0" fontId="24" fillId="0" borderId="0" xfId="0" applyFont="1" applyFill="1" applyAlignment="1">
      <alignment horizontal="center"/>
    </xf>
    <xf numFmtId="4" fontId="24" fillId="0" borderId="0" xfId="0" applyNumberFormat="1" applyFont="1" applyFill="1" applyBorder="1" applyAlignment="1">
      <alignment horizontal="left"/>
    </xf>
    <xf numFmtId="0" fontId="24" fillId="0" borderId="0" xfId="0" applyFont="1" applyFill="1" applyAlignment="1">
      <alignment horizontal="right"/>
    </xf>
    <xf numFmtId="3" fontId="24" fillId="0" borderId="25" xfId="0" applyNumberFormat="1" applyFont="1" applyFill="1" applyBorder="1"/>
    <xf numFmtId="3" fontId="24" fillId="0" borderId="20" xfId="0" applyNumberFormat="1" applyFont="1" applyFill="1" applyBorder="1"/>
    <xf numFmtId="0" fontId="26" fillId="0" borderId="0" xfId="0" applyFont="1" applyAlignment="1">
      <alignment horizontal="right" vertical="center"/>
    </xf>
    <xf numFmtId="0" fontId="22" fillId="0" borderId="13" xfId="0" applyFont="1" applyFill="1" applyBorder="1" applyAlignment="1">
      <alignment horizontal="center"/>
    </xf>
    <xf numFmtId="4" fontId="22" fillId="0" borderId="13" xfId="0" applyNumberFormat="1" applyFont="1" applyFill="1" applyBorder="1" applyAlignment="1">
      <alignment horizontal="center"/>
    </xf>
    <xf numFmtId="4" fontId="22" fillId="0" borderId="14" xfId="0" applyNumberFormat="1" applyFont="1" applyFill="1" applyBorder="1" applyAlignment="1">
      <alignment horizontal="center"/>
    </xf>
    <xf numFmtId="4" fontId="22" fillId="0" borderId="15" xfId="0" applyNumberFormat="1" applyFont="1" applyFill="1" applyBorder="1" applyAlignment="1">
      <alignment horizontal="center"/>
    </xf>
    <xf numFmtId="4" fontId="22" fillId="0" borderId="15" xfId="0" applyNumberFormat="1" applyFont="1" applyFill="1" applyBorder="1" applyAlignment="1">
      <alignment horizontal="centerContinuous" vertical="center" wrapText="1"/>
    </xf>
    <xf numFmtId="4" fontId="22" fillId="0" borderId="16" xfId="0" applyNumberFormat="1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/>
    </xf>
    <xf numFmtId="4" fontId="22" fillId="0" borderId="17" xfId="0" applyNumberFormat="1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Continuous" wrapText="1"/>
    </xf>
    <xf numFmtId="3" fontId="22" fillId="0" borderId="25" xfId="0" applyNumberFormat="1" applyFont="1" applyFill="1" applyBorder="1"/>
    <xf numFmtId="0" fontId="22" fillId="0" borderId="9" xfId="0" applyFont="1" applyFill="1" applyBorder="1" applyAlignment="1">
      <alignment horizontal="center"/>
    </xf>
    <xf numFmtId="4" fontId="23" fillId="0" borderId="0" xfId="0" applyNumberFormat="1" applyFont="1" applyFill="1" applyBorder="1"/>
    <xf numFmtId="0" fontId="23" fillId="0" borderId="10" xfId="0" applyFont="1" applyFill="1" applyBorder="1"/>
    <xf numFmtId="3" fontId="29" fillId="0" borderId="0" xfId="0" applyNumberFormat="1" applyFont="1" applyFill="1"/>
    <xf numFmtId="4" fontId="24" fillId="0" borderId="0" xfId="0" applyNumberFormat="1" applyFont="1" applyFill="1"/>
    <xf numFmtId="0" fontId="22" fillId="0" borderId="9" xfId="41" applyFont="1" applyFill="1" applyBorder="1" applyAlignment="1">
      <alignment horizontal="center"/>
    </xf>
    <xf numFmtId="0" fontId="23" fillId="0" borderId="29" xfId="41" applyFont="1" applyFill="1" applyBorder="1"/>
    <xf numFmtId="4" fontId="23" fillId="0" borderId="29" xfId="41" applyNumberFormat="1" applyFont="1" applyFill="1" applyBorder="1"/>
    <xf numFmtId="3" fontId="23" fillId="0" borderId="29" xfId="41" applyNumberFormat="1" applyFont="1" applyFill="1" applyBorder="1"/>
    <xf numFmtId="0" fontId="23" fillId="0" borderId="30" xfId="41" applyFont="1" applyFill="1" applyBorder="1"/>
    <xf numFmtId="3" fontId="27" fillId="0" borderId="18" xfId="41" applyNumberFormat="1" applyFont="1" applyFill="1" applyBorder="1"/>
    <xf numFmtId="3" fontId="27" fillId="0" borderId="19" xfId="41" applyNumberFormat="1" applyFont="1" applyFill="1" applyBorder="1"/>
    <xf numFmtId="3" fontId="12" fillId="0" borderId="19" xfId="41" applyNumberFormat="1" applyFont="1" applyFill="1" applyBorder="1"/>
    <xf numFmtId="3" fontId="23" fillId="0" borderId="31" xfId="41" applyNumberFormat="1" applyFont="1" applyFill="1" applyBorder="1"/>
    <xf numFmtId="0" fontId="27" fillId="0" borderId="0" xfId="41" applyFont="1" applyFill="1" applyBorder="1" applyAlignment="1"/>
    <xf numFmtId="0" fontId="27" fillId="0" borderId="0" xfId="41" applyFont="1" applyFill="1" applyAlignment="1"/>
    <xf numFmtId="3" fontId="27" fillId="0" borderId="0" xfId="41" applyNumberFormat="1" applyFont="1" applyFill="1" applyAlignment="1"/>
    <xf numFmtId="0" fontId="12" fillId="0" borderId="0" xfId="41" applyFont="1" applyFill="1" applyAlignment="1">
      <alignment horizontal="right" vertical="center"/>
    </xf>
    <xf numFmtId="0" fontId="25" fillId="0" borderId="0" xfId="41" applyFont="1" applyFill="1" applyAlignment="1">
      <alignment horizontal="right" vertical="center"/>
    </xf>
    <xf numFmtId="0" fontId="23" fillId="0" borderId="18" xfId="41" applyFont="1" applyFill="1" applyBorder="1"/>
    <xf numFmtId="40" fontId="22" fillId="0" borderId="0" xfId="41" applyNumberFormat="1" applyFont="1" applyFill="1"/>
    <xf numFmtId="4" fontId="22" fillId="0" borderId="0" xfId="0" applyNumberFormat="1" applyFont="1" applyFill="1"/>
    <xf numFmtId="3" fontId="23" fillId="0" borderId="0" xfId="0" applyNumberFormat="1" applyFont="1" applyFill="1"/>
    <xf numFmtId="4" fontId="22" fillId="0" borderId="0" xfId="0" applyNumberFormat="1" applyFont="1" applyFill="1" applyBorder="1"/>
    <xf numFmtId="0" fontId="24" fillId="0" borderId="0" xfId="41" applyFont="1" applyAlignment="1">
      <alignment horizontal="center"/>
    </xf>
    <xf numFmtId="0" fontId="24" fillId="0" borderId="0" xfId="41" applyFont="1" applyAlignment="1"/>
    <xf numFmtId="193" fontId="26" fillId="0" borderId="0" xfId="0" applyNumberFormat="1" applyFont="1" applyFill="1"/>
    <xf numFmtId="193" fontId="24" fillId="0" borderId="0" xfId="0" applyNumberFormat="1" applyFont="1" applyFill="1"/>
    <xf numFmtId="3" fontId="22" fillId="0" borderId="0" xfId="0" applyNumberFormat="1" applyFont="1" applyFill="1" applyAlignment="1">
      <alignment horizontal="center"/>
    </xf>
    <xf numFmtId="4" fontId="22" fillId="0" borderId="25" xfId="0" applyNumberFormat="1" applyFont="1" applyFill="1" applyBorder="1"/>
    <xf numFmtId="0" fontId="26" fillId="0" borderId="0" xfId="41" applyFont="1" applyAlignment="1">
      <alignment horizontal="center"/>
    </xf>
    <xf numFmtId="0" fontId="26" fillId="0" borderId="0" xfId="41" applyFont="1" applyAlignment="1"/>
    <xf numFmtId="0" fontId="23" fillId="24" borderId="0" xfId="41" applyFont="1" applyFill="1"/>
    <xf numFmtId="0" fontId="23" fillId="0" borderId="0" xfId="41" applyFont="1" applyFill="1" applyAlignment="1"/>
    <xf numFmtId="0" fontId="23" fillId="0" borderId="26" xfId="0" applyFont="1" applyFill="1" applyBorder="1" applyAlignment="1" applyProtection="1">
      <alignment horizontal="left"/>
    </xf>
    <xf numFmtId="3" fontId="23" fillId="0" borderId="27" xfId="0" applyNumberFormat="1" applyFont="1" applyFill="1" applyBorder="1"/>
    <xf numFmtId="3" fontId="23" fillId="0" borderId="31" xfId="0" applyNumberFormat="1" applyFont="1" applyFill="1" applyBorder="1"/>
    <xf numFmtId="0" fontId="22" fillId="0" borderId="24" xfId="41" applyFont="1" applyFill="1" applyBorder="1" applyAlignment="1">
      <alignment vertical="center"/>
    </xf>
    <xf numFmtId="3" fontId="22" fillId="0" borderId="22" xfId="41" applyNumberFormat="1" applyFont="1" applyFill="1" applyBorder="1" applyAlignment="1">
      <alignment vertical="center"/>
    </xf>
    <xf numFmtId="3" fontId="22" fillId="0" borderId="23" xfId="41" applyNumberFormat="1" applyFont="1" applyFill="1" applyBorder="1" applyAlignment="1">
      <alignment vertical="center"/>
    </xf>
    <xf numFmtId="4" fontId="23" fillId="0" borderId="0" xfId="0" applyNumberFormat="1" applyFont="1" applyFill="1" applyAlignment="1">
      <alignment horizontal="center"/>
    </xf>
    <xf numFmtId="3" fontId="23" fillId="0" borderId="28" xfId="0" applyNumberFormat="1" applyFont="1" applyFill="1" applyBorder="1"/>
    <xf numFmtId="0" fontId="24" fillId="0" borderId="0" xfId="41" applyFont="1" applyFill="1" applyAlignment="1"/>
    <xf numFmtId="0" fontId="30" fillId="0" borderId="12" xfId="0" applyFont="1" applyFill="1" applyBorder="1" applyAlignment="1" applyProtection="1">
      <alignment horizontal="left"/>
    </xf>
    <xf numFmtId="3" fontId="30" fillId="0" borderId="18" xfId="0" applyNumberFormat="1" applyFont="1" applyFill="1" applyBorder="1"/>
    <xf numFmtId="3" fontId="30" fillId="0" borderId="21" xfId="0" applyNumberFormat="1" applyFont="1" applyFill="1" applyBorder="1"/>
    <xf numFmtId="3" fontId="30" fillId="0" borderId="19" xfId="0" applyNumberFormat="1" applyFont="1" applyFill="1" applyBorder="1"/>
    <xf numFmtId="0" fontId="31" fillId="0" borderId="0" xfId="0" applyFont="1" applyFill="1"/>
    <xf numFmtId="4" fontId="31" fillId="0" borderId="0" xfId="0" applyNumberFormat="1" applyFont="1" applyFill="1"/>
    <xf numFmtId="3" fontId="23" fillId="0" borderId="32" xfId="0" applyNumberFormat="1" applyFont="1" applyFill="1" applyBorder="1"/>
    <xf numFmtId="0" fontId="23" fillId="0" borderId="0" xfId="0" applyFont="1" applyFill="1" applyAlignment="1"/>
    <xf numFmtId="4" fontId="27" fillId="0" borderId="0" xfId="41" applyNumberFormat="1" applyFont="1" applyFill="1" applyAlignment="1"/>
    <xf numFmtId="0" fontId="26" fillId="0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49" fontId="24" fillId="0" borderId="0" xfId="0" applyNumberFormat="1" applyFont="1" applyFill="1" applyAlignment="1">
      <alignment horizontal="center"/>
    </xf>
    <xf numFmtId="0" fontId="24" fillId="0" borderId="0" xfId="41" applyFont="1" applyAlignment="1">
      <alignment horizontal="center"/>
    </xf>
    <xf numFmtId="0" fontId="26" fillId="0" borderId="22" xfId="41" applyFont="1" applyBorder="1" applyAlignment="1">
      <alignment horizontal="center"/>
    </xf>
    <xf numFmtId="49" fontId="22" fillId="0" borderId="0" xfId="41" applyNumberFormat="1" applyFont="1" applyFill="1" applyAlignment="1">
      <alignment horizontal="center"/>
    </xf>
    <xf numFmtId="0" fontId="23" fillId="0" borderId="0" xfId="41" applyFont="1" applyFill="1" applyAlignment="1">
      <alignment horizontal="center"/>
    </xf>
    <xf numFmtId="0" fontId="21" fillId="0" borderId="0" xfId="41" applyFont="1" applyFill="1" applyBorder="1" applyAlignment="1">
      <alignment horizontal="center"/>
    </xf>
    <xf numFmtId="0" fontId="27" fillId="0" borderId="0" xfId="41" applyFont="1" applyFill="1" applyAlignment="1">
      <alignment horizontal="center"/>
    </xf>
    <xf numFmtId="0" fontId="27" fillId="0" borderId="22" xfId="41" applyFont="1" applyBorder="1" applyAlignment="1">
      <alignment horizontal="center"/>
    </xf>
    <xf numFmtId="49" fontId="27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27" fillId="0" borderId="0" xfId="41" applyFont="1" applyBorder="1" applyAlignment="1">
      <alignment horizontal="center"/>
    </xf>
  </cellXfs>
  <cellStyles count="5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Euro" xfId="30" xr:uid="{3EBC2DA2-84AE-49C5-AFCB-638D4DCB7E43}"/>
    <cellStyle name="Euro 2" xfId="31" xr:uid="{386572C0-AEC6-4A5E-98A6-37B928AEC3B6}"/>
    <cellStyle name="Hipervínculo" xfId="32" builtinId="8"/>
    <cellStyle name="Incorrecto" xfId="33" builtinId="27" customBuiltin="1"/>
    <cellStyle name="Millares 2" xfId="34" xr:uid="{3F5F211F-A95A-438B-B1C4-5CE7C60D5028}"/>
    <cellStyle name="Millares 2 2" xfId="35" xr:uid="{FE7835C3-FB59-43B1-97BC-E71AF5C22CAE}"/>
    <cellStyle name="Millares 3" xfId="36" xr:uid="{AA014795-378B-42BE-9E53-B9C5857AB341}"/>
    <cellStyle name="Millares 4" xfId="37" xr:uid="{BD3CE55C-D2CA-4DEE-AD4C-B7B08C6F02F6}"/>
    <cellStyle name="Neutral" xfId="38" builtinId="28" customBuiltin="1"/>
    <cellStyle name="Normal" xfId="0" builtinId="0"/>
    <cellStyle name="Normal 2" xfId="39" xr:uid="{8B52D949-F430-4F40-9BA3-31167D1227A9}"/>
    <cellStyle name="Normal 2 2" xfId="40" xr:uid="{9DB3C448-81AF-409B-8A30-F1DA3BEA48DD}"/>
    <cellStyle name="Normal 5" xfId="41" xr:uid="{0629B455-3B52-4935-AEA4-F45550171D4C}"/>
    <cellStyle name="Notas" xfId="42" builtinId="10" customBuiltin="1"/>
    <cellStyle name="Salida" xfId="43" builtinId="21" customBuiltin="1"/>
    <cellStyle name="Texto de advertencia" xfId="44" builtinId="11" customBuiltin="1"/>
    <cellStyle name="Texto explicativo" xfId="45" builtinId="53" customBuiltin="1"/>
    <cellStyle name="Título" xfId="46" builtinId="15" customBuiltin="1"/>
    <cellStyle name="Título 2" xfId="47" builtinId="17" customBuiltin="1"/>
    <cellStyle name="Título 3" xfId="48" builtinId="18" customBuiltin="1"/>
    <cellStyle name="Total" xfId="4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1</xdr:row>
      <xdr:rowOff>99060</xdr:rowOff>
    </xdr:from>
    <xdr:to>
      <xdr:col>4</xdr:col>
      <xdr:colOff>182880</xdr:colOff>
      <xdr:row>6</xdr:row>
      <xdr:rowOff>114300</xdr:rowOff>
    </xdr:to>
    <xdr:pic>
      <xdr:nvPicPr>
        <xdr:cNvPr id="145774" name="9 Imagen">
          <a:extLst>
            <a:ext uri="{FF2B5EF4-FFF2-40B4-BE49-F238E27FC236}">
              <a16:creationId xmlns:a16="http://schemas.microsoft.com/office/drawing/2014/main" id="{C4E55976-EB13-2BD1-D2C7-F39EE73B4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5720" y="274320"/>
          <a:ext cx="4091940" cy="89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62</xdr:row>
      <xdr:rowOff>165100</xdr:rowOff>
    </xdr:from>
    <xdr:to>
      <xdr:col>4</xdr:col>
      <xdr:colOff>50800</xdr:colOff>
      <xdr:row>67</xdr:row>
      <xdr:rowOff>142240</xdr:rowOff>
    </xdr:to>
    <xdr:pic>
      <xdr:nvPicPr>
        <xdr:cNvPr id="145775" name="10 Imagen">
          <a:extLst>
            <a:ext uri="{FF2B5EF4-FFF2-40B4-BE49-F238E27FC236}">
              <a16:creationId xmlns:a16="http://schemas.microsoft.com/office/drawing/2014/main" id="{F87D7173-041B-7F2E-5CB2-439095A80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7000" y="11099800"/>
          <a:ext cx="3873500" cy="866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889000</xdr:colOff>
      <xdr:row>109</xdr:row>
      <xdr:rowOff>104140</xdr:rowOff>
    </xdr:from>
    <xdr:to>
      <xdr:col>13</xdr:col>
      <xdr:colOff>934720</xdr:colOff>
      <xdr:row>123</xdr:row>
      <xdr:rowOff>142240</xdr:rowOff>
    </xdr:to>
    <xdr:pic>
      <xdr:nvPicPr>
        <xdr:cNvPr id="145776" name="14 Imagen">
          <a:extLst>
            <a:ext uri="{FF2B5EF4-FFF2-40B4-BE49-F238E27FC236}">
              <a16:creationId xmlns:a16="http://schemas.microsoft.com/office/drawing/2014/main" id="{CC532DA0-583F-AC99-A1CB-FF2892903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9626600" y="19370040"/>
          <a:ext cx="3589020" cy="252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53340</xdr:rowOff>
    </xdr:from>
    <xdr:to>
      <xdr:col>2</xdr:col>
      <xdr:colOff>231140</xdr:colOff>
      <xdr:row>5</xdr:row>
      <xdr:rowOff>121920</xdr:rowOff>
    </xdr:to>
    <xdr:pic>
      <xdr:nvPicPr>
        <xdr:cNvPr id="147580" name="9 Imagen">
          <a:extLst>
            <a:ext uri="{FF2B5EF4-FFF2-40B4-BE49-F238E27FC236}">
              <a16:creationId xmlns:a16="http://schemas.microsoft.com/office/drawing/2014/main" id="{B4CDDEE5-9E60-54BC-D1BE-B7012FB8A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68580" y="53340"/>
          <a:ext cx="3063240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601980</xdr:colOff>
      <xdr:row>123</xdr:row>
      <xdr:rowOff>88900</xdr:rowOff>
    </xdr:from>
    <xdr:to>
      <xdr:col>7</xdr:col>
      <xdr:colOff>1087120</xdr:colOff>
      <xdr:row>137</xdr:row>
      <xdr:rowOff>127000</xdr:rowOff>
    </xdr:to>
    <xdr:pic>
      <xdr:nvPicPr>
        <xdr:cNvPr id="147581" name="14 Imagen">
          <a:extLst>
            <a:ext uri="{FF2B5EF4-FFF2-40B4-BE49-F238E27FC236}">
              <a16:creationId xmlns:a16="http://schemas.microsoft.com/office/drawing/2014/main" id="{D4D8FA24-3734-13F4-D14D-346B4BB65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6431280" y="21894800"/>
          <a:ext cx="3583940" cy="252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175260</xdr:colOff>
      <xdr:row>59</xdr:row>
      <xdr:rowOff>83820</xdr:rowOff>
    </xdr:from>
    <xdr:to>
      <xdr:col>2</xdr:col>
      <xdr:colOff>398780</xdr:colOff>
      <xdr:row>64</xdr:row>
      <xdr:rowOff>160020</xdr:rowOff>
    </xdr:to>
    <xdr:pic>
      <xdr:nvPicPr>
        <xdr:cNvPr id="147582" name="9 Imagen">
          <a:extLst>
            <a:ext uri="{FF2B5EF4-FFF2-40B4-BE49-F238E27FC236}">
              <a16:creationId xmlns:a16="http://schemas.microsoft.com/office/drawing/2014/main" id="{69B0F007-7443-658F-AF72-744C4CD08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75260" y="10355580"/>
          <a:ext cx="31242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670560</xdr:colOff>
      <xdr:row>123</xdr:row>
      <xdr:rowOff>134620</xdr:rowOff>
    </xdr:from>
    <xdr:to>
      <xdr:col>5</xdr:col>
      <xdr:colOff>1859280</xdr:colOff>
      <xdr:row>135</xdr:row>
      <xdr:rowOff>76200</xdr:rowOff>
    </xdr:to>
    <xdr:pic>
      <xdr:nvPicPr>
        <xdr:cNvPr id="148604" name="13 Imagen">
          <a:extLst>
            <a:ext uri="{FF2B5EF4-FFF2-40B4-BE49-F238E27FC236}">
              <a16:creationId xmlns:a16="http://schemas.microsoft.com/office/drawing/2014/main" id="{92A9551B-C88A-86CD-D40A-411A69754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645660" y="17647920"/>
          <a:ext cx="2496820" cy="1617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1165860</xdr:colOff>
      <xdr:row>4</xdr:row>
      <xdr:rowOff>0</xdr:rowOff>
    </xdr:to>
    <xdr:pic>
      <xdr:nvPicPr>
        <xdr:cNvPr id="148605" name="9 Imagen">
          <a:extLst>
            <a:ext uri="{FF2B5EF4-FFF2-40B4-BE49-F238E27FC236}">
              <a16:creationId xmlns:a16="http://schemas.microsoft.com/office/drawing/2014/main" id="{7CEEDBF5-8CCA-75A8-AED6-29AFF05F9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44780"/>
          <a:ext cx="208026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177800</xdr:colOff>
      <xdr:row>71</xdr:row>
      <xdr:rowOff>88900</xdr:rowOff>
    </xdr:from>
    <xdr:to>
      <xdr:col>2</xdr:col>
      <xdr:colOff>734060</xdr:colOff>
      <xdr:row>74</xdr:row>
      <xdr:rowOff>88900</xdr:rowOff>
    </xdr:to>
    <xdr:pic>
      <xdr:nvPicPr>
        <xdr:cNvPr id="148606" name="10 Imagen">
          <a:extLst>
            <a:ext uri="{FF2B5EF4-FFF2-40B4-BE49-F238E27FC236}">
              <a16:creationId xmlns:a16="http://schemas.microsoft.com/office/drawing/2014/main" id="{895BDBB0-11AE-CF2F-18DC-36F49DBCF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77800" y="10223500"/>
          <a:ext cx="208026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30480</xdr:rowOff>
    </xdr:from>
    <xdr:to>
      <xdr:col>1</xdr:col>
      <xdr:colOff>693420</xdr:colOff>
      <xdr:row>4</xdr:row>
      <xdr:rowOff>38100</xdr:rowOff>
    </xdr:to>
    <xdr:pic>
      <xdr:nvPicPr>
        <xdr:cNvPr id="141913" name="9 Imagen">
          <a:extLst>
            <a:ext uri="{FF2B5EF4-FFF2-40B4-BE49-F238E27FC236}">
              <a16:creationId xmlns:a16="http://schemas.microsoft.com/office/drawing/2014/main" id="{8194550D-4A42-2FF6-AA82-ABA67D58F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75260"/>
          <a:ext cx="207264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66</xdr:row>
      <xdr:rowOff>60960</xdr:rowOff>
    </xdr:from>
    <xdr:to>
      <xdr:col>1</xdr:col>
      <xdr:colOff>1463040</xdr:colOff>
      <xdr:row>70</xdr:row>
      <xdr:rowOff>83820</xdr:rowOff>
    </xdr:to>
    <xdr:pic>
      <xdr:nvPicPr>
        <xdr:cNvPr id="141914" name="11 Imagen">
          <a:extLst>
            <a:ext uri="{FF2B5EF4-FFF2-40B4-BE49-F238E27FC236}">
              <a16:creationId xmlns:a16="http://schemas.microsoft.com/office/drawing/2014/main" id="{A207F04C-521C-DFCF-35C1-2DD99EBFC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9448800"/>
          <a:ext cx="284226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1071880</xdr:colOff>
      <xdr:row>119</xdr:row>
      <xdr:rowOff>93980</xdr:rowOff>
    </xdr:from>
    <xdr:to>
      <xdr:col>4</xdr:col>
      <xdr:colOff>1262380</xdr:colOff>
      <xdr:row>131</xdr:row>
      <xdr:rowOff>101600</xdr:rowOff>
    </xdr:to>
    <xdr:pic>
      <xdr:nvPicPr>
        <xdr:cNvPr id="141915" name="12 Imagen">
          <a:extLst>
            <a:ext uri="{FF2B5EF4-FFF2-40B4-BE49-F238E27FC236}">
              <a16:creationId xmlns:a16="http://schemas.microsoft.com/office/drawing/2014/main" id="{7D45704C-6AC5-B36B-3B75-A3C05ABC1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284980" y="16997680"/>
          <a:ext cx="2641600" cy="1684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30480</xdr:rowOff>
    </xdr:from>
    <xdr:to>
      <xdr:col>1</xdr:col>
      <xdr:colOff>784860</xdr:colOff>
      <xdr:row>4</xdr:row>
      <xdr:rowOff>38100</xdr:rowOff>
    </xdr:to>
    <xdr:pic>
      <xdr:nvPicPr>
        <xdr:cNvPr id="149669" name="9 Imagen">
          <a:extLst>
            <a:ext uri="{FF2B5EF4-FFF2-40B4-BE49-F238E27FC236}">
              <a16:creationId xmlns:a16="http://schemas.microsoft.com/office/drawing/2014/main" id="{7AC1BFA4-114E-94F5-D104-3715D0196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75260"/>
          <a:ext cx="207264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64</xdr:row>
      <xdr:rowOff>60960</xdr:rowOff>
    </xdr:from>
    <xdr:to>
      <xdr:col>1</xdr:col>
      <xdr:colOff>1551940</xdr:colOff>
      <xdr:row>68</xdr:row>
      <xdr:rowOff>83820</xdr:rowOff>
    </xdr:to>
    <xdr:pic>
      <xdr:nvPicPr>
        <xdr:cNvPr id="149670" name="11 Imagen">
          <a:extLst>
            <a:ext uri="{FF2B5EF4-FFF2-40B4-BE49-F238E27FC236}">
              <a16:creationId xmlns:a16="http://schemas.microsoft.com/office/drawing/2014/main" id="{F938851F-310A-0C9C-02E2-BA7C682C0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9448800"/>
          <a:ext cx="283464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1186180</xdr:colOff>
      <xdr:row>120</xdr:row>
      <xdr:rowOff>93980</xdr:rowOff>
    </xdr:from>
    <xdr:to>
      <xdr:col>4</xdr:col>
      <xdr:colOff>1262380</xdr:colOff>
      <xdr:row>132</xdr:row>
      <xdr:rowOff>101600</xdr:rowOff>
    </xdr:to>
    <xdr:pic>
      <xdr:nvPicPr>
        <xdr:cNvPr id="149671" name="12 Imagen">
          <a:extLst>
            <a:ext uri="{FF2B5EF4-FFF2-40B4-BE49-F238E27FC236}">
              <a16:creationId xmlns:a16="http://schemas.microsoft.com/office/drawing/2014/main" id="{0805C7B6-A638-09E8-128A-85F263539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348480" y="17175480"/>
          <a:ext cx="2641600" cy="1684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137160</xdr:rowOff>
    </xdr:from>
    <xdr:to>
      <xdr:col>1</xdr:col>
      <xdr:colOff>1508760</xdr:colOff>
      <xdr:row>4</xdr:row>
      <xdr:rowOff>53340</xdr:rowOff>
    </xdr:to>
    <xdr:pic>
      <xdr:nvPicPr>
        <xdr:cNvPr id="142921" name="9 Imagen">
          <a:extLst>
            <a:ext uri="{FF2B5EF4-FFF2-40B4-BE49-F238E27FC236}">
              <a16:creationId xmlns:a16="http://schemas.microsoft.com/office/drawing/2014/main" id="{F0243F14-F857-7C0D-B493-5CB8E7B84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37160"/>
          <a:ext cx="243078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71</xdr:row>
      <xdr:rowOff>33020</xdr:rowOff>
    </xdr:from>
    <xdr:to>
      <xdr:col>2</xdr:col>
      <xdr:colOff>81280</xdr:colOff>
      <xdr:row>74</xdr:row>
      <xdr:rowOff>134620</xdr:rowOff>
    </xdr:to>
    <xdr:pic>
      <xdr:nvPicPr>
        <xdr:cNvPr id="142922" name="10 Imagen">
          <a:extLst>
            <a:ext uri="{FF2B5EF4-FFF2-40B4-BE49-F238E27FC236}">
              <a16:creationId xmlns:a16="http://schemas.microsoft.com/office/drawing/2014/main" id="{F9B64D4C-0F19-885C-CF07-1BEEB201B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76200" y="9977120"/>
          <a:ext cx="267208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123</xdr:row>
      <xdr:rowOff>137160</xdr:rowOff>
    </xdr:from>
    <xdr:to>
      <xdr:col>4</xdr:col>
      <xdr:colOff>894080</xdr:colOff>
      <xdr:row>135</xdr:row>
      <xdr:rowOff>66040</xdr:rowOff>
    </xdr:to>
    <xdr:pic>
      <xdr:nvPicPr>
        <xdr:cNvPr id="142924" name="13 Imagen">
          <a:extLst>
            <a:ext uri="{FF2B5EF4-FFF2-40B4-BE49-F238E27FC236}">
              <a16:creationId xmlns:a16="http://schemas.microsoft.com/office/drawing/2014/main" id="{F0E979E1-63E6-66A6-A8C2-838022186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445000" y="17904460"/>
          <a:ext cx="2595880" cy="160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2</xdr:row>
      <xdr:rowOff>83820</xdr:rowOff>
    </xdr:from>
    <xdr:to>
      <xdr:col>3</xdr:col>
      <xdr:colOff>30480</xdr:colOff>
      <xdr:row>6</xdr:row>
      <xdr:rowOff>114300</xdr:rowOff>
    </xdr:to>
    <xdr:pic>
      <xdr:nvPicPr>
        <xdr:cNvPr id="146773" name="7 Imagen">
          <a:extLst>
            <a:ext uri="{FF2B5EF4-FFF2-40B4-BE49-F238E27FC236}">
              <a16:creationId xmlns:a16="http://schemas.microsoft.com/office/drawing/2014/main" id="{DFA72021-D512-39AB-0044-1CF9DFE99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9540" y="373380"/>
          <a:ext cx="30556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71120</xdr:colOff>
      <xdr:row>65</xdr:row>
      <xdr:rowOff>78740</xdr:rowOff>
    </xdr:from>
    <xdr:to>
      <xdr:col>3</xdr:col>
      <xdr:colOff>398780</xdr:colOff>
      <xdr:row>70</xdr:row>
      <xdr:rowOff>121920</xdr:rowOff>
    </xdr:to>
    <xdr:pic>
      <xdr:nvPicPr>
        <xdr:cNvPr id="146774" name="8 Imagen">
          <a:extLst>
            <a:ext uri="{FF2B5EF4-FFF2-40B4-BE49-F238E27FC236}">
              <a16:creationId xmlns:a16="http://schemas.microsoft.com/office/drawing/2014/main" id="{66D9D2FB-7722-9919-3BF5-C136CC1A2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71120" y="9362440"/>
          <a:ext cx="3477260" cy="741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172720</xdr:colOff>
      <xdr:row>133</xdr:row>
      <xdr:rowOff>40640</xdr:rowOff>
    </xdr:from>
    <xdr:to>
      <xdr:col>15</xdr:col>
      <xdr:colOff>939800</xdr:colOff>
      <xdr:row>148</xdr:row>
      <xdr:rowOff>104140</xdr:rowOff>
    </xdr:to>
    <xdr:pic>
      <xdr:nvPicPr>
        <xdr:cNvPr id="146775" name="9 Imagen">
          <a:extLst>
            <a:ext uri="{FF2B5EF4-FFF2-40B4-BE49-F238E27FC236}">
              <a16:creationId xmlns:a16="http://schemas.microsoft.com/office/drawing/2014/main" id="{CC508B82-96BD-C0A8-8BB2-4525028C1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771120" y="19395440"/>
          <a:ext cx="3573780" cy="215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83820</xdr:rowOff>
    </xdr:from>
    <xdr:to>
      <xdr:col>2</xdr:col>
      <xdr:colOff>868680</xdr:colOff>
      <xdr:row>6</xdr:row>
      <xdr:rowOff>30480</xdr:rowOff>
    </xdr:to>
    <xdr:pic>
      <xdr:nvPicPr>
        <xdr:cNvPr id="143773" name="3 Imagen">
          <a:extLst>
            <a:ext uri="{FF2B5EF4-FFF2-40B4-BE49-F238E27FC236}">
              <a16:creationId xmlns:a16="http://schemas.microsoft.com/office/drawing/2014/main" id="{BAAB69DA-A052-65E8-335F-63C088751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7160" y="228600"/>
          <a:ext cx="335280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251460</xdr:colOff>
      <xdr:row>325</xdr:row>
      <xdr:rowOff>7620</xdr:rowOff>
    </xdr:from>
    <xdr:to>
      <xdr:col>2</xdr:col>
      <xdr:colOff>853440</xdr:colOff>
      <xdr:row>329</xdr:row>
      <xdr:rowOff>121920</xdr:rowOff>
    </xdr:to>
    <xdr:pic>
      <xdr:nvPicPr>
        <xdr:cNvPr id="143774" name="4 Imagen">
          <a:extLst>
            <a:ext uri="{FF2B5EF4-FFF2-40B4-BE49-F238E27FC236}">
              <a16:creationId xmlns:a16="http://schemas.microsoft.com/office/drawing/2014/main" id="{B4E1C9DF-1875-40B1-3FE5-E706B0EE2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51460" y="50391060"/>
          <a:ext cx="32385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</xdr:colOff>
      <xdr:row>392</xdr:row>
      <xdr:rowOff>38100</xdr:rowOff>
    </xdr:from>
    <xdr:to>
      <xdr:col>15</xdr:col>
      <xdr:colOff>914400</xdr:colOff>
      <xdr:row>411</xdr:row>
      <xdr:rowOff>114300</xdr:rowOff>
    </xdr:to>
    <xdr:pic>
      <xdr:nvPicPr>
        <xdr:cNvPr id="143775" name="5 Imagen">
          <a:extLst>
            <a:ext uri="{FF2B5EF4-FFF2-40B4-BE49-F238E27FC236}">
              <a16:creationId xmlns:a16="http://schemas.microsoft.com/office/drawing/2014/main" id="{709D6947-B989-203F-E47A-6DBF87FF5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108180" y="60769500"/>
          <a:ext cx="425958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1</xdr:row>
      <xdr:rowOff>99060</xdr:rowOff>
    </xdr:from>
    <xdr:to>
      <xdr:col>4</xdr:col>
      <xdr:colOff>182880</xdr:colOff>
      <xdr:row>6</xdr:row>
      <xdr:rowOff>114300</xdr:rowOff>
    </xdr:to>
    <xdr:pic>
      <xdr:nvPicPr>
        <xdr:cNvPr id="150547" name="9 Imagen">
          <a:extLst>
            <a:ext uri="{FF2B5EF4-FFF2-40B4-BE49-F238E27FC236}">
              <a16:creationId xmlns:a16="http://schemas.microsoft.com/office/drawing/2014/main" id="{6F3A333A-639A-2638-11A2-A09B3F24A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5720" y="274320"/>
          <a:ext cx="4091940" cy="89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64</xdr:row>
      <xdr:rowOff>48260</xdr:rowOff>
    </xdr:from>
    <xdr:to>
      <xdr:col>4</xdr:col>
      <xdr:colOff>187960</xdr:colOff>
      <xdr:row>69</xdr:row>
      <xdr:rowOff>78740</xdr:rowOff>
    </xdr:to>
    <xdr:pic>
      <xdr:nvPicPr>
        <xdr:cNvPr id="150548" name="10 Imagen">
          <a:extLst>
            <a:ext uri="{FF2B5EF4-FFF2-40B4-BE49-F238E27FC236}">
              <a16:creationId xmlns:a16="http://schemas.microsoft.com/office/drawing/2014/main" id="{AD69C1FD-9FDD-9171-A8B8-D09FDD772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50800" y="11363960"/>
          <a:ext cx="4086860" cy="919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904240</xdr:colOff>
      <xdr:row>111</xdr:row>
      <xdr:rowOff>96520</xdr:rowOff>
    </xdr:from>
    <xdr:to>
      <xdr:col>13</xdr:col>
      <xdr:colOff>957580</xdr:colOff>
      <xdr:row>125</xdr:row>
      <xdr:rowOff>134620</xdr:rowOff>
    </xdr:to>
    <xdr:pic>
      <xdr:nvPicPr>
        <xdr:cNvPr id="150549" name="14 Imagen">
          <a:extLst>
            <a:ext uri="{FF2B5EF4-FFF2-40B4-BE49-F238E27FC236}">
              <a16:creationId xmlns:a16="http://schemas.microsoft.com/office/drawing/2014/main" id="{BF50346E-0FF4-AA61-D3DA-C8850C6D3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9641840" y="19743420"/>
          <a:ext cx="3596640" cy="252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30480</xdr:rowOff>
    </xdr:from>
    <xdr:to>
      <xdr:col>1</xdr:col>
      <xdr:colOff>1150620</xdr:colOff>
      <xdr:row>4</xdr:row>
      <xdr:rowOff>38100</xdr:rowOff>
    </xdr:to>
    <xdr:pic>
      <xdr:nvPicPr>
        <xdr:cNvPr id="151577" name="9 Imagen">
          <a:extLst>
            <a:ext uri="{FF2B5EF4-FFF2-40B4-BE49-F238E27FC236}">
              <a16:creationId xmlns:a16="http://schemas.microsoft.com/office/drawing/2014/main" id="{DF8FDE24-C521-D8B8-141D-B2CBA5C47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75260"/>
          <a:ext cx="207264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63500</xdr:colOff>
      <xdr:row>68</xdr:row>
      <xdr:rowOff>99060</xdr:rowOff>
    </xdr:from>
    <xdr:to>
      <xdr:col>2</xdr:col>
      <xdr:colOff>154940</xdr:colOff>
      <xdr:row>72</xdr:row>
      <xdr:rowOff>121920</xdr:rowOff>
    </xdr:to>
    <xdr:pic>
      <xdr:nvPicPr>
        <xdr:cNvPr id="151578" name="11 Imagen">
          <a:extLst>
            <a:ext uri="{FF2B5EF4-FFF2-40B4-BE49-F238E27FC236}">
              <a16:creationId xmlns:a16="http://schemas.microsoft.com/office/drawing/2014/main" id="{BB7808ED-051A-C1C9-338D-D086810D5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63500" y="9763760"/>
          <a:ext cx="2847340" cy="581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1071880</xdr:colOff>
      <xdr:row>121</xdr:row>
      <xdr:rowOff>68580</xdr:rowOff>
    </xdr:from>
    <xdr:to>
      <xdr:col>4</xdr:col>
      <xdr:colOff>1262380</xdr:colOff>
      <xdr:row>133</xdr:row>
      <xdr:rowOff>76200</xdr:rowOff>
    </xdr:to>
    <xdr:pic>
      <xdr:nvPicPr>
        <xdr:cNvPr id="151579" name="12 Imagen">
          <a:extLst>
            <a:ext uri="{FF2B5EF4-FFF2-40B4-BE49-F238E27FC236}">
              <a16:creationId xmlns:a16="http://schemas.microsoft.com/office/drawing/2014/main" id="{FAE7DEC2-E4A3-DE26-CA8C-A9A019D90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3827780" y="17251680"/>
          <a:ext cx="2641600" cy="1684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137160</xdr:rowOff>
    </xdr:from>
    <xdr:to>
      <xdr:col>1</xdr:col>
      <xdr:colOff>1508760</xdr:colOff>
      <xdr:row>4</xdr:row>
      <xdr:rowOff>53340</xdr:rowOff>
    </xdr:to>
    <xdr:pic>
      <xdr:nvPicPr>
        <xdr:cNvPr id="152601" name="9 Imagen">
          <a:extLst>
            <a:ext uri="{FF2B5EF4-FFF2-40B4-BE49-F238E27FC236}">
              <a16:creationId xmlns:a16="http://schemas.microsoft.com/office/drawing/2014/main" id="{0A5F3CF5-2927-8010-DEAE-E3DFBC346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37160"/>
          <a:ext cx="243078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88900</xdr:colOff>
      <xdr:row>72</xdr:row>
      <xdr:rowOff>109220</xdr:rowOff>
    </xdr:from>
    <xdr:to>
      <xdr:col>1</xdr:col>
      <xdr:colOff>1833880</xdr:colOff>
      <xdr:row>76</xdr:row>
      <xdr:rowOff>71120</xdr:rowOff>
    </xdr:to>
    <xdr:pic>
      <xdr:nvPicPr>
        <xdr:cNvPr id="152602" name="10 Imagen">
          <a:extLst>
            <a:ext uri="{FF2B5EF4-FFF2-40B4-BE49-F238E27FC236}">
              <a16:creationId xmlns:a16="http://schemas.microsoft.com/office/drawing/2014/main" id="{AF5F7A8E-5B18-AE2E-25A9-9EF7084C5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88900" y="10332720"/>
          <a:ext cx="267208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279400</xdr:colOff>
      <xdr:row>129</xdr:row>
      <xdr:rowOff>35560</xdr:rowOff>
    </xdr:from>
    <xdr:to>
      <xdr:col>4</xdr:col>
      <xdr:colOff>906780</xdr:colOff>
      <xdr:row>140</xdr:row>
      <xdr:rowOff>104140</xdr:rowOff>
    </xdr:to>
    <xdr:pic>
      <xdr:nvPicPr>
        <xdr:cNvPr id="152604" name="13 Imagen">
          <a:extLst>
            <a:ext uri="{FF2B5EF4-FFF2-40B4-BE49-F238E27FC236}">
              <a16:creationId xmlns:a16="http://schemas.microsoft.com/office/drawing/2014/main" id="{0C06A64E-251A-A540-ADF4-204536175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143500" y="18641060"/>
          <a:ext cx="2595880" cy="160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2</xdr:row>
      <xdr:rowOff>83820</xdr:rowOff>
    </xdr:from>
    <xdr:to>
      <xdr:col>3</xdr:col>
      <xdr:colOff>30480</xdr:colOff>
      <xdr:row>6</xdr:row>
      <xdr:rowOff>114300</xdr:rowOff>
    </xdr:to>
    <xdr:pic>
      <xdr:nvPicPr>
        <xdr:cNvPr id="153619" name="7 Imagen">
          <a:extLst>
            <a:ext uri="{FF2B5EF4-FFF2-40B4-BE49-F238E27FC236}">
              <a16:creationId xmlns:a16="http://schemas.microsoft.com/office/drawing/2014/main" id="{DD8BC79F-1306-C71A-9143-36F3E73DE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9540" y="373380"/>
          <a:ext cx="30556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388620</xdr:colOff>
      <xdr:row>67</xdr:row>
      <xdr:rowOff>66040</xdr:rowOff>
    </xdr:from>
    <xdr:to>
      <xdr:col>3</xdr:col>
      <xdr:colOff>716280</xdr:colOff>
      <xdr:row>72</xdr:row>
      <xdr:rowOff>109220</xdr:rowOff>
    </xdr:to>
    <xdr:pic>
      <xdr:nvPicPr>
        <xdr:cNvPr id="153620" name="8 Imagen">
          <a:extLst>
            <a:ext uri="{FF2B5EF4-FFF2-40B4-BE49-F238E27FC236}">
              <a16:creationId xmlns:a16="http://schemas.microsoft.com/office/drawing/2014/main" id="{3122B82B-C00B-37C4-05E4-A2CEDC550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88620" y="9679940"/>
          <a:ext cx="3477260" cy="741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172720</xdr:colOff>
      <xdr:row>139</xdr:row>
      <xdr:rowOff>27940</xdr:rowOff>
    </xdr:from>
    <xdr:to>
      <xdr:col>15</xdr:col>
      <xdr:colOff>939800</xdr:colOff>
      <xdr:row>154</xdr:row>
      <xdr:rowOff>91440</xdr:rowOff>
    </xdr:to>
    <xdr:pic>
      <xdr:nvPicPr>
        <xdr:cNvPr id="153621" name="9 Imagen">
          <a:extLst>
            <a:ext uri="{FF2B5EF4-FFF2-40B4-BE49-F238E27FC236}">
              <a16:creationId xmlns:a16="http://schemas.microsoft.com/office/drawing/2014/main" id="{D55BACDD-C651-5031-2313-AE351B359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694920" y="20309840"/>
          <a:ext cx="3573780" cy="215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83820</xdr:rowOff>
    </xdr:from>
    <xdr:to>
      <xdr:col>2</xdr:col>
      <xdr:colOff>876300</xdr:colOff>
      <xdr:row>6</xdr:row>
      <xdr:rowOff>30480</xdr:rowOff>
    </xdr:to>
    <xdr:pic>
      <xdr:nvPicPr>
        <xdr:cNvPr id="154643" name="3 Imagen">
          <a:extLst>
            <a:ext uri="{FF2B5EF4-FFF2-40B4-BE49-F238E27FC236}">
              <a16:creationId xmlns:a16="http://schemas.microsoft.com/office/drawing/2014/main" id="{53227558-A626-5EBB-497E-28C667687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7160" y="228600"/>
          <a:ext cx="3360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243840</xdr:colOff>
      <xdr:row>326</xdr:row>
      <xdr:rowOff>78740</xdr:rowOff>
    </xdr:from>
    <xdr:to>
      <xdr:col>2</xdr:col>
      <xdr:colOff>853440</xdr:colOff>
      <xdr:row>331</xdr:row>
      <xdr:rowOff>50800</xdr:rowOff>
    </xdr:to>
    <xdr:pic>
      <xdr:nvPicPr>
        <xdr:cNvPr id="154644" name="4 Imagen">
          <a:extLst>
            <a:ext uri="{FF2B5EF4-FFF2-40B4-BE49-F238E27FC236}">
              <a16:creationId xmlns:a16="http://schemas.microsoft.com/office/drawing/2014/main" id="{3A7216FA-0D93-CAE9-B589-DB03A0E56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43840" y="47106840"/>
          <a:ext cx="322580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48260</xdr:colOff>
      <xdr:row>392</xdr:row>
      <xdr:rowOff>27940</xdr:rowOff>
    </xdr:from>
    <xdr:to>
      <xdr:col>15</xdr:col>
      <xdr:colOff>929640</xdr:colOff>
      <xdr:row>411</xdr:row>
      <xdr:rowOff>114300</xdr:rowOff>
    </xdr:to>
    <xdr:pic>
      <xdr:nvPicPr>
        <xdr:cNvPr id="154645" name="5 Imagen">
          <a:extLst>
            <a:ext uri="{FF2B5EF4-FFF2-40B4-BE49-F238E27FC236}">
              <a16:creationId xmlns:a16="http://schemas.microsoft.com/office/drawing/2014/main" id="{5ABC021F-E51E-B474-DCFE-5DA77572A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075160" y="56847740"/>
          <a:ext cx="4272280" cy="274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1</xdr:row>
      <xdr:rowOff>99060</xdr:rowOff>
    </xdr:from>
    <xdr:to>
      <xdr:col>4</xdr:col>
      <xdr:colOff>182880</xdr:colOff>
      <xdr:row>6</xdr:row>
      <xdr:rowOff>114300</xdr:rowOff>
    </xdr:to>
    <xdr:pic>
      <xdr:nvPicPr>
        <xdr:cNvPr id="155667" name="9 Imagen">
          <a:extLst>
            <a:ext uri="{FF2B5EF4-FFF2-40B4-BE49-F238E27FC236}">
              <a16:creationId xmlns:a16="http://schemas.microsoft.com/office/drawing/2014/main" id="{E81CB336-9C64-26B8-F1D4-86ECFE620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5720" y="274320"/>
          <a:ext cx="4091940" cy="89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101600</xdr:colOff>
      <xdr:row>64</xdr:row>
      <xdr:rowOff>0</xdr:rowOff>
    </xdr:from>
    <xdr:to>
      <xdr:col>4</xdr:col>
      <xdr:colOff>238760</xdr:colOff>
      <xdr:row>69</xdr:row>
      <xdr:rowOff>30480</xdr:rowOff>
    </xdr:to>
    <xdr:pic>
      <xdr:nvPicPr>
        <xdr:cNvPr id="155668" name="10 Imagen">
          <a:extLst>
            <a:ext uri="{FF2B5EF4-FFF2-40B4-BE49-F238E27FC236}">
              <a16:creationId xmlns:a16="http://schemas.microsoft.com/office/drawing/2014/main" id="{987D31C2-8EA5-0ABE-0A1B-DB4DA9518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01600" y="11315700"/>
          <a:ext cx="4086860" cy="919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904240</xdr:colOff>
      <xdr:row>107</xdr:row>
      <xdr:rowOff>83820</xdr:rowOff>
    </xdr:from>
    <xdr:to>
      <xdr:col>13</xdr:col>
      <xdr:colOff>957580</xdr:colOff>
      <xdr:row>121</xdr:row>
      <xdr:rowOff>121920</xdr:rowOff>
    </xdr:to>
    <xdr:pic>
      <xdr:nvPicPr>
        <xdr:cNvPr id="155669" name="14 Imagen">
          <a:extLst>
            <a:ext uri="{FF2B5EF4-FFF2-40B4-BE49-F238E27FC236}">
              <a16:creationId xmlns:a16="http://schemas.microsoft.com/office/drawing/2014/main" id="{5495090A-ADE3-7716-6C94-60633B623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9641840" y="19019520"/>
          <a:ext cx="3596640" cy="252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30480</xdr:rowOff>
    </xdr:from>
    <xdr:to>
      <xdr:col>1</xdr:col>
      <xdr:colOff>1150620</xdr:colOff>
      <xdr:row>4</xdr:row>
      <xdr:rowOff>38100</xdr:rowOff>
    </xdr:to>
    <xdr:pic>
      <xdr:nvPicPr>
        <xdr:cNvPr id="156697" name="9 Imagen">
          <a:extLst>
            <a:ext uri="{FF2B5EF4-FFF2-40B4-BE49-F238E27FC236}">
              <a16:creationId xmlns:a16="http://schemas.microsoft.com/office/drawing/2014/main" id="{09242C16-8A9B-CC16-D2DD-C3F94CFE4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75260"/>
          <a:ext cx="207264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68</xdr:row>
      <xdr:rowOff>99060</xdr:rowOff>
    </xdr:from>
    <xdr:to>
      <xdr:col>2</xdr:col>
      <xdr:colOff>142240</xdr:colOff>
      <xdr:row>72</xdr:row>
      <xdr:rowOff>121920</xdr:rowOff>
    </xdr:to>
    <xdr:pic>
      <xdr:nvPicPr>
        <xdr:cNvPr id="156698" name="11 Imagen">
          <a:extLst>
            <a:ext uri="{FF2B5EF4-FFF2-40B4-BE49-F238E27FC236}">
              <a16:creationId xmlns:a16="http://schemas.microsoft.com/office/drawing/2014/main" id="{CD58390A-4E7C-54C1-569F-168238A1B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50800" y="9763760"/>
          <a:ext cx="2847340" cy="581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1084580</xdr:colOff>
      <xdr:row>121</xdr:row>
      <xdr:rowOff>93980</xdr:rowOff>
    </xdr:from>
    <xdr:to>
      <xdr:col>4</xdr:col>
      <xdr:colOff>1275080</xdr:colOff>
      <xdr:row>133</xdr:row>
      <xdr:rowOff>101600</xdr:rowOff>
    </xdr:to>
    <xdr:pic>
      <xdr:nvPicPr>
        <xdr:cNvPr id="156699" name="12 Imagen">
          <a:extLst>
            <a:ext uri="{FF2B5EF4-FFF2-40B4-BE49-F238E27FC236}">
              <a16:creationId xmlns:a16="http://schemas.microsoft.com/office/drawing/2014/main" id="{2C0CCFF6-B642-5621-D67E-D2A0A3D44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3840480" y="17277080"/>
          <a:ext cx="2641600" cy="1684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137160</xdr:rowOff>
    </xdr:from>
    <xdr:to>
      <xdr:col>1</xdr:col>
      <xdr:colOff>1508760</xdr:colOff>
      <xdr:row>4</xdr:row>
      <xdr:rowOff>53340</xdr:rowOff>
    </xdr:to>
    <xdr:pic>
      <xdr:nvPicPr>
        <xdr:cNvPr id="157721" name="9 Imagen">
          <a:extLst>
            <a:ext uri="{FF2B5EF4-FFF2-40B4-BE49-F238E27FC236}">
              <a16:creationId xmlns:a16="http://schemas.microsoft.com/office/drawing/2014/main" id="{AA23A942-4288-C2AC-13F4-0545EE609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37160"/>
          <a:ext cx="243078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63500</xdr:colOff>
      <xdr:row>74</xdr:row>
      <xdr:rowOff>83820</xdr:rowOff>
    </xdr:from>
    <xdr:to>
      <xdr:col>1</xdr:col>
      <xdr:colOff>1808480</xdr:colOff>
      <xdr:row>78</xdr:row>
      <xdr:rowOff>45720</xdr:rowOff>
    </xdr:to>
    <xdr:pic>
      <xdr:nvPicPr>
        <xdr:cNvPr id="157722" name="10 Imagen">
          <a:extLst>
            <a:ext uri="{FF2B5EF4-FFF2-40B4-BE49-F238E27FC236}">
              <a16:creationId xmlns:a16="http://schemas.microsoft.com/office/drawing/2014/main" id="{1CB6DD57-E955-1F47-D62F-ABD2FAA73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63500" y="10586720"/>
          <a:ext cx="267208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292100</xdr:colOff>
      <xdr:row>130</xdr:row>
      <xdr:rowOff>48260</xdr:rowOff>
    </xdr:from>
    <xdr:to>
      <xdr:col>4</xdr:col>
      <xdr:colOff>919480</xdr:colOff>
      <xdr:row>141</xdr:row>
      <xdr:rowOff>116840</xdr:rowOff>
    </xdr:to>
    <xdr:pic>
      <xdr:nvPicPr>
        <xdr:cNvPr id="157724" name="13 Imagen">
          <a:extLst>
            <a:ext uri="{FF2B5EF4-FFF2-40B4-BE49-F238E27FC236}">
              <a16:creationId xmlns:a16="http://schemas.microsoft.com/office/drawing/2014/main" id="{3DFA99F8-2B1C-8D95-3FEF-44C9FBB3E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156200" y="18793460"/>
          <a:ext cx="2595880" cy="160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2</xdr:row>
      <xdr:rowOff>83820</xdr:rowOff>
    </xdr:from>
    <xdr:to>
      <xdr:col>3</xdr:col>
      <xdr:colOff>30480</xdr:colOff>
      <xdr:row>6</xdr:row>
      <xdr:rowOff>114300</xdr:rowOff>
    </xdr:to>
    <xdr:pic>
      <xdr:nvPicPr>
        <xdr:cNvPr id="158739" name="7 Imagen">
          <a:extLst>
            <a:ext uri="{FF2B5EF4-FFF2-40B4-BE49-F238E27FC236}">
              <a16:creationId xmlns:a16="http://schemas.microsoft.com/office/drawing/2014/main" id="{1C0D5955-0B18-46B1-12DA-0740233D5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9540" y="373380"/>
          <a:ext cx="30556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414020</xdr:colOff>
      <xdr:row>68</xdr:row>
      <xdr:rowOff>78740</xdr:rowOff>
    </xdr:from>
    <xdr:to>
      <xdr:col>3</xdr:col>
      <xdr:colOff>741680</xdr:colOff>
      <xdr:row>73</xdr:row>
      <xdr:rowOff>121920</xdr:rowOff>
    </xdr:to>
    <xdr:pic>
      <xdr:nvPicPr>
        <xdr:cNvPr id="158740" name="8 Imagen">
          <a:extLst>
            <a:ext uri="{FF2B5EF4-FFF2-40B4-BE49-F238E27FC236}">
              <a16:creationId xmlns:a16="http://schemas.microsoft.com/office/drawing/2014/main" id="{C81877EA-B37F-0EB1-1146-9769C9B6B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14020" y="9832340"/>
          <a:ext cx="3477260" cy="741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185420</xdr:colOff>
      <xdr:row>133</xdr:row>
      <xdr:rowOff>27940</xdr:rowOff>
    </xdr:from>
    <xdr:to>
      <xdr:col>15</xdr:col>
      <xdr:colOff>952500</xdr:colOff>
      <xdr:row>148</xdr:row>
      <xdr:rowOff>91440</xdr:rowOff>
    </xdr:to>
    <xdr:pic>
      <xdr:nvPicPr>
        <xdr:cNvPr id="158741" name="9 Imagen">
          <a:extLst>
            <a:ext uri="{FF2B5EF4-FFF2-40B4-BE49-F238E27FC236}">
              <a16:creationId xmlns:a16="http://schemas.microsoft.com/office/drawing/2014/main" id="{5CAE9A1B-736C-F006-2643-F8A1228F3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707620" y="19458940"/>
          <a:ext cx="3573780" cy="215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83820</xdr:rowOff>
    </xdr:from>
    <xdr:to>
      <xdr:col>2</xdr:col>
      <xdr:colOff>876300</xdr:colOff>
      <xdr:row>6</xdr:row>
      <xdr:rowOff>30480</xdr:rowOff>
    </xdr:to>
    <xdr:pic>
      <xdr:nvPicPr>
        <xdr:cNvPr id="159763" name="3 Imagen">
          <a:extLst>
            <a:ext uri="{FF2B5EF4-FFF2-40B4-BE49-F238E27FC236}">
              <a16:creationId xmlns:a16="http://schemas.microsoft.com/office/drawing/2014/main" id="{20EA675D-47BE-0AD9-7884-80F1A78ED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7160" y="228600"/>
          <a:ext cx="3360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307340</xdr:colOff>
      <xdr:row>325</xdr:row>
      <xdr:rowOff>40640</xdr:rowOff>
    </xdr:from>
    <xdr:to>
      <xdr:col>3</xdr:col>
      <xdr:colOff>2540</xdr:colOff>
      <xdr:row>330</xdr:row>
      <xdr:rowOff>12700</xdr:rowOff>
    </xdr:to>
    <xdr:pic>
      <xdr:nvPicPr>
        <xdr:cNvPr id="159764" name="4 Imagen">
          <a:extLst>
            <a:ext uri="{FF2B5EF4-FFF2-40B4-BE49-F238E27FC236}">
              <a16:creationId xmlns:a16="http://schemas.microsoft.com/office/drawing/2014/main" id="{98E8DC60-C0F5-FD5A-1D48-CE8583404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07340" y="46929040"/>
          <a:ext cx="322580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48260</xdr:colOff>
      <xdr:row>389</xdr:row>
      <xdr:rowOff>116840</xdr:rowOff>
    </xdr:from>
    <xdr:to>
      <xdr:col>15</xdr:col>
      <xdr:colOff>929640</xdr:colOff>
      <xdr:row>407</xdr:row>
      <xdr:rowOff>114300</xdr:rowOff>
    </xdr:to>
    <xdr:pic>
      <xdr:nvPicPr>
        <xdr:cNvPr id="159765" name="5 Imagen">
          <a:extLst>
            <a:ext uri="{FF2B5EF4-FFF2-40B4-BE49-F238E27FC236}">
              <a16:creationId xmlns:a16="http://schemas.microsoft.com/office/drawing/2014/main" id="{AA69CC6B-7BE1-45A4-80AC-6BC48DFFD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075160" y="56784240"/>
          <a:ext cx="4272280" cy="274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83820</xdr:rowOff>
    </xdr:from>
    <xdr:to>
      <xdr:col>2</xdr:col>
      <xdr:colOff>99060</xdr:colOff>
      <xdr:row>6</xdr:row>
      <xdr:rowOff>30480</xdr:rowOff>
    </xdr:to>
    <xdr:pic>
      <xdr:nvPicPr>
        <xdr:cNvPr id="160787" name="3 Imagen">
          <a:extLst>
            <a:ext uri="{FF2B5EF4-FFF2-40B4-BE49-F238E27FC236}">
              <a16:creationId xmlns:a16="http://schemas.microsoft.com/office/drawing/2014/main" id="{6D04B849-622E-B067-8FCE-F7B32F9AA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7160" y="228600"/>
          <a:ext cx="335280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142240</xdr:colOff>
      <xdr:row>327</xdr:row>
      <xdr:rowOff>15240</xdr:rowOff>
    </xdr:from>
    <xdr:to>
      <xdr:col>1</xdr:col>
      <xdr:colOff>927100</xdr:colOff>
      <xdr:row>331</xdr:row>
      <xdr:rowOff>127000</xdr:rowOff>
    </xdr:to>
    <xdr:pic>
      <xdr:nvPicPr>
        <xdr:cNvPr id="160788" name="4 Imagen">
          <a:extLst>
            <a:ext uri="{FF2B5EF4-FFF2-40B4-BE49-F238E27FC236}">
              <a16:creationId xmlns:a16="http://schemas.microsoft.com/office/drawing/2014/main" id="{B1CF9D5E-34CE-4B70-B11B-45403369D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42240" y="47144940"/>
          <a:ext cx="322326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48260</xdr:colOff>
      <xdr:row>396</xdr:row>
      <xdr:rowOff>63500</xdr:rowOff>
    </xdr:from>
    <xdr:to>
      <xdr:col>15</xdr:col>
      <xdr:colOff>916940</xdr:colOff>
      <xdr:row>415</xdr:row>
      <xdr:rowOff>124460</xdr:rowOff>
    </xdr:to>
    <xdr:pic>
      <xdr:nvPicPr>
        <xdr:cNvPr id="160789" name="5 Imagen">
          <a:extLst>
            <a:ext uri="{FF2B5EF4-FFF2-40B4-BE49-F238E27FC236}">
              <a16:creationId xmlns:a16="http://schemas.microsoft.com/office/drawing/2014/main" id="{E2D38CAD-1918-C9D2-3F59-8C7461798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849860" y="57454800"/>
          <a:ext cx="4259580" cy="274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RTICIP-FED2024\DISTR%20PART%20CARGADAS%202024\DISTR%20PART%20CARGADAS%20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ach\Downloads\PARA%20PUBLICAR%20EN%20LA%20PAGINA%202025\NOVIEMBRE%202025\particip.%20a%20municipios%20NOVIEMBRE%202025%20COMPLETO%20UCEF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ach\Downloads\PARA%20PUBLICAR%20EN%20LA%20PAGINA%202025\DICIEMBRE%202025\particip.%20a%20municipios%20DICIEMBRE%202025%20COMPLETO%20UCE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C'23 9 11(15-ENE-24)"/>
      <sheetName val="DIC'23 9 11(15-ENE-24) MIKE"/>
      <sheetName val="FEDERAL ENE'24 (01-FEB-24)"/>
      <sheetName val="FED ENE'24(01-FEB-24)MIKE "/>
      <sheetName val="4° AJ TRIM FISC'23(01-FEB)MIKE"/>
      <sheetName val=" FFM CONV ENE'24(01-FEB-24)"/>
      <sheetName val=" FFM CONV ENE'24(01-FEB-24)MIKE"/>
      <sheetName val="ISR ENE'24(01-FEB-24)MIKE"/>
      <sheetName val="ENE'24 INCENTIVOS(09-FEB-24)"/>
      <sheetName val="ENE'24 INCENTIVOS(09-FEB-24MIKE"/>
      <sheetName val="ENE'24 PROPIOS(09-FEB-24)"/>
      <sheetName val="ENE'24 PROPIOS(09-FEB-24) MIKE"/>
      <sheetName val="ACUM CARG ENERO 2024"/>
      <sheetName val="ENE'24 9 11(15-FEB-24)"/>
      <sheetName val="ENE'24 9 11(15-FEB-24) MIKE"/>
      <sheetName val="FEDERAL FEB'24 (01-MZO-24)"/>
      <sheetName val="FED FEB'24(01-MZO-24)MIKE"/>
      <sheetName val="FED 3ER AJ CUAT'23(01-MZO-24)"/>
      <sheetName val="FED 3ER AJ CUAT'23(01-MZO- MIKE"/>
      <sheetName val=" FFM CONV FEB'24(01-MZO-24)"/>
      <sheetName val=" FFM CONV FEB'24(01-MZO-24)MIKE"/>
      <sheetName val=" FFMC 3ER AJ CUAT'24(01-MZO-24)"/>
      <sheetName val=" FFMC 3ER AJ CUAT'24(01-MZOMIKE"/>
      <sheetName val="ISR FEB'24(01-MZO-24)MIKE"/>
      <sheetName val="FEB'24 INCENTIVOS(08-MZO-24)"/>
      <sheetName val="FEB'24 INCENTIVOS(08-MZO-24MIKE"/>
      <sheetName val="FEB'24 PROPIOS(08-MZO-24)"/>
      <sheetName val="FEB'24 PROPIOS(08-MZO-24) MIKE"/>
      <sheetName val="ACUM CARG FEBRERO 2024 "/>
      <sheetName val="FEB'24 9 11(15-MZO-24)"/>
      <sheetName val="FEB'24 9 11(15-MZO-24) MIIKE"/>
      <sheetName val="FEDERAL MZO'24 (01-ABR-24)"/>
      <sheetName val="FED MZO'24(01-ABR-24) MIKE "/>
      <sheetName val=" FFM CONV MZO'24(01-ABR-24) "/>
      <sheetName val=" FFM CONV MZO'24(01-ABR-24)MIKE"/>
      <sheetName val="ISR MZO'24(01-ABR-24)MIKE"/>
      <sheetName val="MZO'24 INCENTIVOS(10-ABR-24)"/>
      <sheetName val="MZO'24 INCENTIVOS(10-ABR-24MIKE"/>
      <sheetName val="MZO'24 PROPIOS(10-ABR-24)"/>
      <sheetName val="MZO'24 PROPIOS(10-ABR-24) MIKE"/>
      <sheetName val="ACUM CARG MARZO 2024  "/>
      <sheetName val="ACUM CARG ENE-MZO 2024"/>
      <sheetName val="MZO'24 9 11(15-ABR-24)"/>
      <sheetName val="MZO'24 9 11(15-ABR-24) MIKE"/>
      <sheetName val="FEDERAL ABR'24 (02-MAY-24)"/>
      <sheetName val="FED ABR'24(02-MAY-24) MIKE"/>
      <sheetName val="1ER AJ TRIM FISC'24(02-MAY-MIKE"/>
      <sheetName val=" FFM CONV ABR'24(02-MAY-24)"/>
      <sheetName val=" FFM CONV ABR'24(02-MAY-24)MIKE"/>
      <sheetName val="ISR ABR'24(02-MAY-24)MIKE"/>
      <sheetName val="ABR'24 INCENTIVOS(10-MAY-24)"/>
      <sheetName val="ABR'24 INCENTIVOS(10-MAY-24MIKE"/>
      <sheetName val="ABR'24 PROPIOS(10-MAY-24)"/>
      <sheetName val="ABR'24 PROPIOS(10-MAY-24) MIKE"/>
      <sheetName val="ACUM CARG ABRIL 2024 "/>
      <sheetName val="ABR'24 9 11(15-MAY-24) "/>
      <sheetName val="ABR'24 9 11(15-MAY-24) MIKE"/>
      <sheetName val="FEDERAL MAY'24 (03-JUN-24)"/>
      <sheetName val="FED AJ DEFIN'23 (03-JUN-24)"/>
      <sheetName val="FED MAY+AJ DEF'23 FISC MIKE"/>
      <sheetName val="FED AJ DEFIN'23 (03-JUN-24)MIKE"/>
      <sheetName val=" FFM CONV MAY'24(03-JUN-24)"/>
      <sheetName val=" FFM CONV MAY'24(03-JUN-24)MIKE"/>
      <sheetName val=" FFMC AJ.DEFIN'23(03-JUN-24)"/>
      <sheetName val=" FFMC AJ.DEFIN'23(03-JUN-24MIKE"/>
      <sheetName val="ISR MAY'24(03-JUN-24) MIKE "/>
      <sheetName val="MAY'24 INCENTIVOS (10-JUN-24)"/>
      <sheetName val="MAY'24 INCENTIVOS (10-JUN24MIKE"/>
      <sheetName val="MAY'24 PROPIOS(10-JUN-24)"/>
      <sheetName val="MAY'24 PROPIOS(10-JUN-24) MIKE"/>
      <sheetName val="ACUM CARG MAYO 2024 "/>
      <sheetName val="ACUM CARG ENERO A MAYO 2024 "/>
      <sheetName val="ACUM CARG ENERO A MAYO 2024 (2"/>
      <sheetName val="MAY'24 9 11(14-JUN-24)"/>
      <sheetName val="MAY'24 9 11(14-JUN-24) MIKE"/>
      <sheetName val="FEDERAL JUN'24 (01-JUL-24)"/>
      <sheetName val="JUN'24COML ENEJ ISR E-M'24 MIKE"/>
      <sheetName val="FED JUN+HID+FISC+CAM CF'24REAL "/>
      <sheetName val="1ER AJ CUATR'24 (01-JUL-24)"/>
      <sheetName val="1ER AJ CUATR'24 (01-JUL-24)MIKE"/>
      <sheetName val=" FFM CONV JUN'24(01-JUL-24)"/>
      <sheetName val=" FFMC 1ER AJ CUAT'24(01-JUL-24)"/>
      <sheetName val=" FFMC+1ER AJ+CAM CF'24REAL"/>
      <sheetName val="FED JUN+CAM CF'24+FFMC NEG MIKE"/>
      <sheetName val="FED JUN+CAM CF'24+FFMC NEG NOOO"/>
      <sheetName val=" FFMC+1ER AJ+DIF CAM CF'24 MIKE"/>
      <sheetName val="ISR JUN'24(01-JUL-24) MIKE"/>
      <sheetName val="FEPM+AJ+FFMC+ISR REAL(01-JUL"/>
      <sheetName val="FEPM+AJ+FFMC+ISR MODIF(01-JUL"/>
      <sheetName val="FEPM+AJ+FFMC+ISR REAL(01-JU (2"/>
      <sheetName val="FED JUN+CAM CF'24+FFMC NEG  (2"/>
      <sheetName val="JUN'24 INCENTIVOS (10-JUL-24)"/>
      <sheetName val="JUN'24 INC+COEF'24(10-JUL  MIKE"/>
      <sheetName val="Hoja1"/>
      <sheetName val="JUN'24 PROPIOS(10-JUL-24)"/>
      <sheetName val="JUN'24 PROPIOS(10-JUL-24)MIKE"/>
      <sheetName val="ACUM CARG JUNIO 2024"/>
      <sheetName val="ACUM ABRIL-JUNIO 2024"/>
      <sheetName val="JUN'24 9 11(15-JUL-24)"/>
      <sheetName val="JUN'24 9 11+DIF COEF'24 (15-JUL"/>
      <sheetName val="JUN'24 9 11+DIF COEF'24 MIKE"/>
      <sheetName val="FEDERAL JUL'24 (01-AGO-24)"/>
      <sheetName val="FED JUL+FISC+HIDR MIKE"/>
      <sheetName val="2° AJ TRIM FISC'24(01-AGO MIKE"/>
      <sheetName val=" FFM CONV JUL'24(01-AGO-24)"/>
      <sheetName val=" FFM CONV JUL'24(01-AGO-24)MIKE"/>
      <sheetName val="ISR JUL'24(01-AGO-24) MIKE"/>
      <sheetName val="JUL'24 INCENTIVOS (09-AGO-24)"/>
      <sheetName val="JUL'24 INCENTIVOS(09-AGO MIKE"/>
      <sheetName val="JUL'24 PROPIOS(09-AGO-24)"/>
      <sheetName val="JUL'24 PROPIOS(09-AGO-24)MIKE"/>
      <sheetName val="ACUM CARG JULIO 2024"/>
      <sheetName val="ACUM CARG ENE-JUL 2024"/>
      <sheetName val="JUL'24 9 11(15-AGO-24)"/>
      <sheetName val="JUL'24 9 11(15-AGO-24)MIKE"/>
      <sheetName val="FEDERAL AGO'24 (02-SEP-24)"/>
      <sheetName val="FED AGO+FISC+HIDR MIKE"/>
      <sheetName val=" FFM CONV AGO'24(02-SEP-24)"/>
      <sheetName val=" FFM CONV AGO'24(02-SEP-24)MIKE"/>
      <sheetName val="ISR AGO'24(02-SEP-24) MIKE"/>
      <sheetName val="AGO'24 INCENTIVOS (10-SEP-24)"/>
      <sheetName val="AGO'24 INCENTIVOS (10-SEP MIKE"/>
      <sheetName val="AGO'24 PROPIOS(10-SEP-24) "/>
      <sheetName val="AGO'24 PROPIOS(10-SEP-24) MIKE"/>
      <sheetName val="ACUM CARG AGOSTO 2024"/>
      <sheetName val="ACUM CARG ENE-AGO 2024"/>
      <sheetName val="AGO'24 9 11(13-SEP-24)"/>
      <sheetName val="AGO'24 9 11(13-SEP-24) MIKE"/>
      <sheetName val="FEDERAL SEP'24 (02-OCT-24)"/>
      <sheetName val="FED SEP+FISC+HIDR MIKE"/>
      <sheetName val=" FFM CONV SEP'24(02-OCT-24)"/>
      <sheetName val=" FFM CONV SEP'24(02-OCT-24)MIKE"/>
      <sheetName val="ISR SEP'24(02-OCT-24) MIKE"/>
      <sheetName val="SEP'24 INCENTIVOS (10-OCT-24)"/>
      <sheetName val="SEP'24 INCENTIVOS (10-OCT MIKE"/>
      <sheetName val="SEP'24 PROPIOS(10-OCT-24)"/>
      <sheetName val="SEP'24 PROPIOS(10-OCT-24)MIKE"/>
      <sheetName val="ACUM CARG SEPTIEMBRE 2024"/>
      <sheetName val="ACUM CARG JUL-SEP 2024"/>
      <sheetName val="ACUM CARG ABRIL-SEP 2024"/>
      <sheetName val="ACUM CARG ENE-SEP 2024"/>
      <sheetName val="FISC FEIEF COM 3ER TR'24 MIKE"/>
      <sheetName val="SEP'24 9 11(21-OCT-24)"/>
      <sheetName val="SEP'24 9 11(21-OCT-24)MIKE"/>
      <sheetName val="FEDERAL OCT'24 (01-NOV-24) "/>
      <sheetName val="2DO AJ CUATR'24 (01-NOV-24)"/>
      <sheetName val="FED OCT+2DO AJ CTR'24 MIKE"/>
      <sheetName val="3ER AJ TRIM FISC'24(01-NOV)MIKE"/>
      <sheetName val=" FFM CONV OCT'24(01-NOV-24)"/>
      <sheetName val=" FFMC 2DO AJ CUATR'24(01-NOV-24"/>
      <sheetName val=" FFMC OCT+2DO AJ CTR'24 MIKE"/>
      <sheetName val="ISR OCT'24(01-NOV-24) MIKE"/>
      <sheetName val="OCT'24 INCENTIVOS (08-NOV-24)"/>
      <sheetName val="OCT'24 INCENTIVOS (08-NOV) MIKE"/>
      <sheetName val="OCT'24 PROPIOS(08-NOV-24)"/>
      <sheetName val="OCT'24 PROPIOS(08-NOV-24) MIKE"/>
      <sheetName val="ACUM CARG OCTUBRE 2024"/>
      <sheetName val="ENE-OCT'24 FELIX"/>
      <sheetName val="COEF FELIX ENE-OCT (NOV-DIC)"/>
      <sheetName val="OCT'24 9 11(15-NOV-24)"/>
      <sheetName val="OCT'24 9 11(15-NOV-24) MIKE"/>
      <sheetName val="9 11 2A PTE COMPL SEP'24(25-NOV"/>
      <sheetName val="9 11 2A PTE COMPL SEP'24(25MIKE"/>
      <sheetName val="FEDERAL NOV'24 (02-DIC-24)"/>
      <sheetName val="FED NOV+FISC+HIDR MIKE "/>
      <sheetName val=" FFM CONV NOV'24(02-DIC-24)"/>
      <sheetName val=" FFM CONV NOV'24(02-DIC MIKE"/>
      <sheetName val="ISR NOV'24(02-DIC-24) MIKE"/>
      <sheetName val="NOV'24 INCENTIVOS (10-DIC-24)"/>
      <sheetName val="NOV'24 INCENTIVOS (10-DIC4)MIKE"/>
      <sheetName val="NOV'24 PROPIOS(10-DIC-24)"/>
      <sheetName val="NOV'24 PROPIOS(10-DIC-24) MIKE"/>
      <sheetName val="ACUM CARG NOVIEMBRE 2024"/>
      <sheetName val="NOV'24 9 11(13-DIC-24)"/>
      <sheetName val="NOV'24 9 11(13-DIC-24) MIKE"/>
      <sheetName val="9 11 3A PTE COMPL SEP'24(13-DIC"/>
      <sheetName val="9 11 3A PTE COMPL SEP'24(13MIKE"/>
      <sheetName val="FEDERAL DIC'24 (02-ENE-25)"/>
      <sheetName val="FED DIC+FISC+HIDR MIKE "/>
      <sheetName val=" FFM CONV DIC'24(02-ENE-25)"/>
      <sheetName val=" FFM CONV DIC'24(02-ENE-25)MIKE"/>
      <sheetName val="ISR DIC'24(02-ENE-25) MIKE"/>
      <sheetName val="DIC'24 INCENTIVOS (10-ENE-25)"/>
      <sheetName val="DIC'24 INCENTIVOS (10-ENE MIKE "/>
      <sheetName val="DIC'24 PROPIOS(10-ENE-25)"/>
      <sheetName val="DIC'24 PROPIOS(10-ENE-25)MIKE"/>
      <sheetName val="ACUM CARG DICIEMBRE 2024"/>
      <sheetName val="ACUM CARG OCT-NOV-DIC'24"/>
      <sheetName val="ACUM CARG ENE A DIC'24"/>
      <sheetName val="ACUM CARG ENE A DIC'24 RESUMEN"/>
      <sheetName val="DIC'24 9 11(15-ENE-25)"/>
      <sheetName val="DIC'24 9 11(15-ENE-25) MIK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5">
          <cell r="D5">
            <v>170257.26</v>
          </cell>
        </row>
        <row r="6">
          <cell r="D6">
            <v>220859.75</v>
          </cell>
        </row>
        <row r="7">
          <cell r="D7">
            <v>1126962.8899999999</v>
          </cell>
        </row>
        <row r="8">
          <cell r="D8">
            <v>185971.19999999998</v>
          </cell>
        </row>
        <row r="9">
          <cell r="D9">
            <v>129755.09</v>
          </cell>
        </row>
        <row r="10">
          <cell r="D10">
            <v>82549.989999999991</v>
          </cell>
        </row>
        <row r="11">
          <cell r="D11">
            <v>189976.17</v>
          </cell>
        </row>
        <row r="12">
          <cell r="D12">
            <v>146894.46</v>
          </cell>
        </row>
        <row r="13">
          <cell r="D13">
            <v>887890.47</v>
          </cell>
        </row>
        <row r="14">
          <cell r="D14">
            <v>111780.41</v>
          </cell>
        </row>
        <row r="15">
          <cell r="D15">
            <v>153949.89000000001</v>
          </cell>
        </row>
        <row r="16">
          <cell r="D16">
            <v>284672.83</v>
          </cell>
        </row>
        <row r="17">
          <cell r="D17">
            <v>165981.71</v>
          </cell>
        </row>
        <row r="18">
          <cell r="D18">
            <v>137224.88</v>
          </cell>
        </row>
        <row r="19">
          <cell r="D19">
            <v>180755.3</v>
          </cell>
        </row>
        <row r="20">
          <cell r="D20">
            <v>182782.05</v>
          </cell>
        </row>
        <row r="21">
          <cell r="D21">
            <v>180819.30000000002</v>
          </cell>
        </row>
        <row r="22">
          <cell r="D22">
            <v>140563.1</v>
          </cell>
        </row>
        <row r="23">
          <cell r="D23">
            <v>186153.92</v>
          </cell>
        </row>
        <row r="24">
          <cell r="D24">
            <v>161375.78</v>
          </cell>
        </row>
        <row r="25">
          <cell r="D25">
            <v>491900.79</v>
          </cell>
        </row>
        <row r="26">
          <cell r="D26">
            <v>2095186.89</v>
          </cell>
        </row>
        <row r="27">
          <cell r="D27">
            <v>148962.32</v>
          </cell>
        </row>
        <row r="28">
          <cell r="D28">
            <v>145670.59</v>
          </cell>
        </row>
        <row r="29">
          <cell r="D29">
            <v>223270.37000000002</v>
          </cell>
        </row>
        <row r="30">
          <cell r="D30">
            <v>136675.42000000001</v>
          </cell>
        </row>
        <row r="31">
          <cell r="D31">
            <v>1681686.22</v>
          </cell>
        </row>
        <row r="32">
          <cell r="D32">
            <v>146607.47</v>
          </cell>
        </row>
        <row r="33">
          <cell r="D33">
            <v>165369.16</v>
          </cell>
        </row>
        <row r="34">
          <cell r="D34">
            <v>176319.96</v>
          </cell>
        </row>
        <row r="35">
          <cell r="D35">
            <v>123511.47</v>
          </cell>
        </row>
        <row r="36">
          <cell r="D36">
            <v>2700233.28</v>
          </cell>
        </row>
        <row r="37">
          <cell r="D37">
            <v>611874.1</v>
          </cell>
        </row>
        <row r="38">
          <cell r="D38">
            <v>160511.46</v>
          </cell>
        </row>
        <row r="39">
          <cell r="D39">
            <v>319013.39</v>
          </cell>
        </row>
        <row r="40">
          <cell r="D40">
            <v>122798</v>
          </cell>
        </row>
        <row r="41">
          <cell r="D41">
            <v>185636.83</v>
          </cell>
        </row>
        <row r="42">
          <cell r="D42">
            <v>1217837.4099999999</v>
          </cell>
        </row>
        <row r="43">
          <cell r="D43">
            <v>240529.19</v>
          </cell>
        </row>
        <row r="44">
          <cell r="D44">
            <v>360650.94</v>
          </cell>
        </row>
        <row r="45">
          <cell r="D45">
            <v>1403687.3399999999</v>
          </cell>
        </row>
        <row r="46">
          <cell r="D46">
            <v>136850.98000000001</v>
          </cell>
        </row>
        <row r="47">
          <cell r="D47">
            <v>221606.57</v>
          </cell>
        </row>
      </sheetData>
      <sheetData sheetId="161"/>
      <sheetData sheetId="162">
        <row r="5">
          <cell r="D5">
            <v>71231.289999999994</v>
          </cell>
        </row>
        <row r="6">
          <cell r="D6">
            <v>92402.069999999992</v>
          </cell>
        </row>
        <row r="7">
          <cell r="D7">
            <v>471492.43999999994</v>
          </cell>
        </row>
        <row r="8">
          <cell r="D8">
            <v>77805.59</v>
          </cell>
        </row>
        <row r="9">
          <cell r="D9">
            <v>54286.21</v>
          </cell>
        </row>
        <row r="10">
          <cell r="D10">
            <v>34536.800000000003</v>
          </cell>
        </row>
        <row r="11">
          <cell r="D11">
            <v>79481.17</v>
          </cell>
        </row>
        <row r="12">
          <cell r="D12">
            <v>61456.89</v>
          </cell>
        </row>
        <row r="13">
          <cell r="D13">
            <v>371470.66</v>
          </cell>
        </row>
        <row r="14">
          <cell r="D14">
            <v>46766.06</v>
          </cell>
        </row>
        <row r="15">
          <cell r="D15">
            <v>64408.69</v>
          </cell>
        </row>
        <row r="16">
          <cell r="D16">
            <v>119099.84000000001</v>
          </cell>
        </row>
        <row r="17">
          <cell r="D17">
            <v>69442.5</v>
          </cell>
        </row>
        <row r="18">
          <cell r="D18">
            <v>57411.38</v>
          </cell>
        </row>
        <row r="19">
          <cell r="D19">
            <v>75623.399999999994</v>
          </cell>
        </row>
        <row r="20">
          <cell r="D20">
            <v>76471.34</v>
          </cell>
        </row>
        <row r="21">
          <cell r="D21">
            <v>75650.180000000008</v>
          </cell>
        </row>
        <row r="22">
          <cell r="D22">
            <v>58808.01</v>
          </cell>
        </row>
        <row r="23">
          <cell r="D23">
            <v>77882.040000000008</v>
          </cell>
        </row>
        <row r="24">
          <cell r="D24">
            <v>67515.5</v>
          </cell>
        </row>
        <row r="25">
          <cell r="D25">
            <v>205798.71</v>
          </cell>
        </row>
        <row r="26">
          <cell r="D26">
            <v>876572.6</v>
          </cell>
        </row>
        <row r="27">
          <cell r="D27">
            <v>62322.020000000004</v>
          </cell>
        </row>
        <row r="28">
          <cell r="D28">
            <v>60944.85</v>
          </cell>
        </row>
        <row r="29">
          <cell r="D29">
            <v>93410.61</v>
          </cell>
        </row>
        <row r="30">
          <cell r="D30">
            <v>57181.5</v>
          </cell>
        </row>
        <row r="31">
          <cell r="D31">
            <v>703574.5</v>
          </cell>
        </row>
        <row r="32">
          <cell r="D32">
            <v>61336.82</v>
          </cell>
        </row>
        <row r="33">
          <cell r="D33">
            <v>69186.22</v>
          </cell>
        </row>
        <row r="34">
          <cell r="D34">
            <v>73767.760000000009</v>
          </cell>
        </row>
        <row r="35">
          <cell r="D35">
            <v>51674.04</v>
          </cell>
        </row>
        <row r="36">
          <cell r="D36">
            <v>1129708.54</v>
          </cell>
        </row>
        <row r="37">
          <cell r="D37">
            <v>255992.47</v>
          </cell>
        </row>
        <row r="38">
          <cell r="D38">
            <v>67153.89</v>
          </cell>
        </row>
        <row r="39">
          <cell r="D39">
            <v>133467.04</v>
          </cell>
        </row>
        <row r="40">
          <cell r="D40">
            <v>51375.54</v>
          </cell>
        </row>
        <row r="41">
          <cell r="D41">
            <v>77665.7</v>
          </cell>
        </row>
        <row r="42">
          <cell r="D42">
            <v>509512.02</v>
          </cell>
        </row>
        <row r="43">
          <cell r="D43">
            <v>100631.26000000001</v>
          </cell>
        </row>
        <row r="44">
          <cell r="D44">
            <v>150887.13</v>
          </cell>
        </row>
        <row r="45">
          <cell r="D45">
            <v>587266.85</v>
          </cell>
        </row>
        <row r="46">
          <cell r="D46">
            <v>57254.95</v>
          </cell>
        </row>
        <row r="47">
          <cell r="D47">
            <v>92714.52</v>
          </cell>
        </row>
      </sheetData>
      <sheetData sheetId="163"/>
      <sheetData sheetId="164"/>
      <sheetData sheetId="165"/>
      <sheetData sheetId="166"/>
      <sheetData sheetId="167"/>
      <sheetData sheetId="168"/>
      <sheetData sheetId="169">
        <row r="5">
          <cell r="F5">
            <v>19.59</v>
          </cell>
        </row>
        <row r="6">
          <cell r="F6">
            <v>25.42</v>
          </cell>
        </row>
        <row r="7">
          <cell r="F7">
            <v>129.71</v>
          </cell>
        </row>
        <row r="8">
          <cell r="F8">
            <v>21.41</v>
          </cell>
        </row>
        <row r="9">
          <cell r="F9">
            <v>14.93</v>
          </cell>
        </row>
        <row r="10">
          <cell r="F10">
            <v>9.5</v>
          </cell>
        </row>
        <row r="11">
          <cell r="F11">
            <v>21.86</v>
          </cell>
        </row>
        <row r="12">
          <cell r="F12">
            <v>16.91</v>
          </cell>
        </row>
        <row r="13">
          <cell r="F13">
            <v>102.19</v>
          </cell>
        </row>
        <row r="14">
          <cell r="F14">
            <v>12.87</v>
          </cell>
        </row>
        <row r="15">
          <cell r="F15">
            <v>17.72</v>
          </cell>
        </row>
        <row r="16">
          <cell r="F16">
            <v>32.770000000000003</v>
          </cell>
        </row>
        <row r="17">
          <cell r="F17">
            <v>19.100000000000001</v>
          </cell>
        </row>
        <row r="18">
          <cell r="F18">
            <v>15.790000000000001</v>
          </cell>
        </row>
        <row r="19">
          <cell r="F19">
            <v>20.8</v>
          </cell>
        </row>
        <row r="20">
          <cell r="F20">
            <v>21.04</v>
          </cell>
        </row>
        <row r="21">
          <cell r="F21">
            <v>20.810000000000002</v>
          </cell>
        </row>
        <row r="22">
          <cell r="F22">
            <v>16.18</v>
          </cell>
        </row>
        <row r="23">
          <cell r="F23">
            <v>21.42</v>
          </cell>
        </row>
        <row r="24">
          <cell r="F24">
            <v>18.57</v>
          </cell>
        </row>
        <row r="25">
          <cell r="F25">
            <v>56.62</v>
          </cell>
        </row>
        <row r="26">
          <cell r="F26">
            <v>241.15</v>
          </cell>
        </row>
        <row r="27">
          <cell r="F27">
            <v>17.14</v>
          </cell>
        </row>
        <row r="28">
          <cell r="F28">
            <v>16.77</v>
          </cell>
        </row>
        <row r="29">
          <cell r="F29">
            <v>25.7</v>
          </cell>
        </row>
        <row r="30">
          <cell r="F30">
            <v>15.73</v>
          </cell>
        </row>
        <row r="31">
          <cell r="F31">
            <v>193.54999999999998</v>
          </cell>
        </row>
        <row r="32">
          <cell r="F32">
            <v>16.88</v>
          </cell>
        </row>
        <row r="33">
          <cell r="F33">
            <v>19.04</v>
          </cell>
        </row>
        <row r="34">
          <cell r="F34">
            <v>20.29</v>
          </cell>
        </row>
        <row r="35">
          <cell r="F35">
            <v>14.22</v>
          </cell>
        </row>
        <row r="36">
          <cell r="F36">
            <v>310.77999999999997</v>
          </cell>
        </row>
        <row r="37">
          <cell r="F37">
            <v>70.42</v>
          </cell>
        </row>
        <row r="38">
          <cell r="F38">
            <v>18.48</v>
          </cell>
        </row>
        <row r="39">
          <cell r="F39">
            <v>36.72</v>
          </cell>
        </row>
        <row r="40">
          <cell r="F40">
            <v>14.14</v>
          </cell>
        </row>
        <row r="41">
          <cell r="F41">
            <v>21.36</v>
          </cell>
        </row>
        <row r="42">
          <cell r="F42">
            <v>140.17000000000002</v>
          </cell>
        </row>
        <row r="43">
          <cell r="F43">
            <v>27.68</v>
          </cell>
        </row>
        <row r="44">
          <cell r="F44">
            <v>41.51</v>
          </cell>
        </row>
        <row r="45">
          <cell r="F45">
            <v>161.58999999999997</v>
          </cell>
        </row>
        <row r="46">
          <cell r="F46">
            <v>15.75</v>
          </cell>
        </row>
        <row r="47">
          <cell r="F47">
            <v>25.5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VIEMBRE 2025"/>
      <sheetName val="FDO FOM MPAL CONVENIO"/>
      <sheetName val="IMPTO ENAJ.BEBIDAS CONT ALCOHOL"/>
      <sheetName val="ACUMULADO NOVIEMBRE 2025"/>
      <sheetName val="ACUM NOVIEMBRE 2025 DESGLOSADO"/>
    </sheetNames>
    <sheetDataSet>
      <sheetData sheetId="0">
        <row r="13">
          <cell r="N13">
            <v>2979850</v>
          </cell>
        </row>
        <row r="14">
          <cell r="N14">
            <v>5095150</v>
          </cell>
        </row>
        <row r="15">
          <cell r="N15">
            <v>41652032</v>
          </cell>
        </row>
        <row r="16">
          <cell r="N16">
            <v>2877993</v>
          </cell>
        </row>
        <row r="17">
          <cell r="N17">
            <v>2745893</v>
          </cell>
        </row>
        <row r="18">
          <cell r="N18">
            <v>2720193</v>
          </cell>
        </row>
        <row r="19">
          <cell r="N19">
            <v>4662452</v>
          </cell>
        </row>
        <row r="20">
          <cell r="N20">
            <v>2628630</v>
          </cell>
        </row>
        <row r="21">
          <cell r="N21">
            <v>31282917</v>
          </cell>
        </row>
        <row r="22">
          <cell r="N22">
            <v>2078039</v>
          </cell>
        </row>
        <row r="23">
          <cell r="N23">
            <v>2940567</v>
          </cell>
        </row>
        <row r="24">
          <cell r="N24">
            <v>6721047</v>
          </cell>
        </row>
        <row r="25">
          <cell r="N25">
            <v>3663352</v>
          </cell>
        </row>
        <row r="26">
          <cell r="N26">
            <v>2476473</v>
          </cell>
        </row>
        <row r="27">
          <cell r="N27">
            <v>4333049</v>
          </cell>
        </row>
        <row r="28">
          <cell r="N28">
            <v>3837971</v>
          </cell>
        </row>
        <row r="29">
          <cell r="N29">
            <v>3724227</v>
          </cell>
        </row>
        <row r="30">
          <cell r="N30">
            <v>2702023</v>
          </cell>
        </row>
        <row r="31">
          <cell r="N31">
            <v>3506593</v>
          </cell>
        </row>
        <row r="32">
          <cell r="N32">
            <v>2159607</v>
          </cell>
        </row>
        <row r="33">
          <cell r="N33">
            <v>13994382</v>
          </cell>
        </row>
        <row r="34">
          <cell r="N34">
            <v>75991033</v>
          </cell>
        </row>
        <row r="35">
          <cell r="N35">
            <v>2632399</v>
          </cell>
        </row>
        <row r="36">
          <cell r="N36">
            <v>3056716</v>
          </cell>
        </row>
        <row r="37">
          <cell r="N37">
            <v>5091163</v>
          </cell>
        </row>
        <row r="38">
          <cell r="N38">
            <v>2360966</v>
          </cell>
        </row>
        <row r="39">
          <cell r="N39">
            <v>61527224</v>
          </cell>
        </row>
        <row r="40">
          <cell r="N40">
            <v>2409349</v>
          </cell>
        </row>
        <row r="41">
          <cell r="N41">
            <v>3511099</v>
          </cell>
        </row>
        <row r="42">
          <cell r="N42">
            <v>3366634</v>
          </cell>
        </row>
        <row r="43">
          <cell r="N43">
            <v>2136167</v>
          </cell>
        </row>
        <row r="44">
          <cell r="N44">
            <v>105828306</v>
          </cell>
        </row>
        <row r="45">
          <cell r="N45">
            <v>20250997</v>
          </cell>
        </row>
        <row r="46">
          <cell r="N46">
            <v>2697968</v>
          </cell>
        </row>
        <row r="47">
          <cell r="N47">
            <v>7758258</v>
          </cell>
        </row>
        <row r="48">
          <cell r="N48">
            <v>1997370</v>
          </cell>
        </row>
        <row r="49">
          <cell r="N49">
            <v>4679657</v>
          </cell>
        </row>
        <row r="50">
          <cell r="N50">
            <v>42115559</v>
          </cell>
        </row>
        <row r="51">
          <cell r="N51">
            <v>7110025</v>
          </cell>
        </row>
        <row r="52">
          <cell r="N52">
            <v>9841784</v>
          </cell>
        </row>
        <row r="53">
          <cell r="N53">
            <v>51002931</v>
          </cell>
        </row>
        <row r="54">
          <cell r="N54">
            <v>2620421</v>
          </cell>
        </row>
        <row r="55">
          <cell r="N55">
            <v>4562459</v>
          </cell>
        </row>
        <row r="56">
          <cell r="B56">
            <v>375129789</v>
          </cell>
          <cell r="C56">
            <v>84701010</v>
          </cell>
          <cell r="D56">
            <v>7153857</v>
          </cell>
          <cell r="E56">
            <v>12534633</v>
          </cell>
          <cell r="F56">
            <v>2528188</v>
          </cell>
          <cell r="G56">
            <v>2408894</v>
          </cell>
          <cell r="H56">
            <v>1489804</v>
          </cell>
          <cell r="I56">
            <v>18335063</v>
          </cell>
          <cell r="J56">
            <v>9150722</v>
          </cell>
          <cell r="K56">
            <v>175</v>
          </cell>
          <cell r="L56">
            <v>57898790</v>
          </cell>
          <cell r="M56">
            <v>0</v>
          </cell>
          <cell r="N56">
            <v>571330925</v>
          </cell>
        </row>
      </sheetData>
      <sheetData sheetId="1">
        <row r="12">
          <cell r="D12">
            <v>48359</v>
          </cell>
        </row>
        <row r="13">
          <cell r="D13">
            <v>102193</v>
          </cell>
        </row>
        <row r="14">
          <cell r="D14">
            <v>2119699</v>
          </cell>
        </row>
        <row r="15">
          <cell r="D15">
            <v>51357</v>
          </cell>
        </row>
        <row r="16">
          <cell r="D16">
            <v>51421</v>
          </cell>
        </row>
        <row r="17">
          <cell r="D17">
            <v>58113</v>
          </cell>
        </row>
        <row r="18">
          <cell r="D18">
            <v>107005</v>
          </cell>
        </row>
        <row r="19">
          <cell r="D19">
            <v>42292</v>
          </cell>
        </row>
        <row r="20">
          <cell r="D20">
            <v>0</v>
          </cell>
        </row>
        <row r="21">
          <cell r="D21">
            <v>11784</v>
          </cell>
        </row>
        <row r="22">
          <cell r="D22">
            <v>55314</v>
          </cell>
        </row>
        <row r="23">
          <cell r="D23">
            <v>324483</v>
          </cell>
        </row>
        <row r="24">
          <cell r="D24">
            <v>101515</v>
          </cell>
        </row>
        <row r="25">
          <cell r="D25">
            <v>32443</v>
          </cell>
        </row>
        <row r="26">
          <cell r="D26">
            <v>112161</v>
          </cell>
        </row>
        <row r="27">
          <cell r="D27">
            <v>0</v>
          </cell>
        </row>
        <row r="28">
          <cell r="D28">
            <v>113095</v>
          </cell>
        </row>
        <row r="29">
          <cell r="D29">
            <v>34207</v>
          </cell>
        </row>
        <row r="30">
          <cell r="D30">
            <v>90458</v>
          </cell>
        </row>
        <row r="31">
          <cell r="D31">
            <v>14163</v>
          </cell>
        </row>
        <row r="32">
          <cell r="D32">
            <v>0</v>
          </cell>
        </row>
        <row r="33">
          <cell r="D33">
            <v>4120931</v>
          </cell>
        </row>
        <row r="34">
          <cell r="D34">
            <v>28222</v>
          </cell>
        </row>
        <row r="35">
          <cell r="D35">
            <v>53609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2708732</v>
          </cell>
        </row>
        <row r="39">
          <cell r="D39">
            <v>31461</v>
          </cell>
        </row>
        <row r="40">
          <cell r="D40">
            <v>100258</v>
          </cell>
        </row>
        <row r="41">
          <cell r="D41">
            <v>105197</v>
          </cell>
        </row>
        <row r="42">
          <cell r="D42">
            <v>12303</v>
          </cell>
        </row>
        <row r="43">
          <cell r="D43">
            <v>0</v>
          </cell>
        </row>
        <row r="44">
          <cell r="D44">
            <v>985961</v>
          </cell>
        </row>
        <row r="45">
          <cell r="D45">
            <v>44130</v>
          </cell>
        </row>
        <row r="46">
          <cell r="D46">
            <v>370231</v>
          </cell>
        </row>
        <row r="47">
          <cell r="D47">
            <v>4399</v>
          </cell>
        </row>
        <row r="48">
          <cell r="D48">
            <v>159418</v>
          </cell>
        </row>
        <row r="49">
          <cell r="D49">
            <v>2045946</v>
          </cell>
        </row>
        <row r="50">
          <cell r="D50">
            <v>262777</v>
          </cell>
        </row>
        <row r="51">
          <cell r="D51">
            <v>377164</v>
          </cell>
        </row>
        <row r="52">
          <cell r="D52">
            <v>2427135</v>
          </cell>
        </row>
        <row r="53">
          <cell r="D53">
            <v>38354</v>
          </cell>
        </row>
        <row r="54">
          <cell r="D54">
            <v>133496</v>
          </cell>
        </row>
        <row r="55">
          <cell r="D55">
            <v>17479786</v>
          </cell>
        </row>
      </sheetData>
      <sheetData sheetId="2">
        <row r="12">
          <cell r="D12">
            <v>54</v>
          </cell>
        </row>
        <row r="13">
          <cell r="D13">
            <v>60</v>
          </cell>
        </row>
        <row r="14">
          <cell r="D14">
            <v>51043</v>
          </cell>
        </row>
        <row r="15">
          <cell r="D15">
            <v>27</v>
          </cell>
        </row>
        <row r="16">
          <cell r="D16">
            <v>105</v>
          </cell>
        </row>
        <row r="17">
          <cell r="D17">
            <v>0</v>
          </cell>
        </row>
        <row r="18">
          <cell r="D18">
            <v>1064</v>
          </cell>
        </row>
        <row r="19">
          <cell r="D19">
            <v>0</v>
          </cell>
        </row>
        <row r="20">
          <cell r="D20">
            <v>521</v>
          </cell>
        </row>
        <row r="21">
          <cell r="D21">
            <v>46</v>
          </cell>
        </row>
        <row r="22">
          <cell r="D22">
            <v>30</v>
          </cell>
        </row>
        <row r="23">
          <cell r="D23">
            <v>278</v>
          </cell>
        </row>
        <row r="24">
          <cell r="D24">
            <v>86</v>
          </cell>
        </row>
        <row r="25">
          <cell r="D25">
            <v>0</v>
          </cell>
        </row>
        <row r="26">
          <cell r="D26">
            <v>665</v>
          </cell>
        </row>
        <row r="27">
          <cell r="D27">
            <v>15692</v>
          </cell>
        </row>
        <row r="28">
          <cell r="D28">
            <v>65</v>
          </cell>
        </row>
        <row r="29">
          <cell r="D29">
            <v>34</v>
          </cell>
        </row>
        <row r="30">
          <cell r="D30">
            <v>246</v>
          </cell>
        </row>
        <row r="31">
          <cell r="D31">
            <v>0</v>
          </cell>
        </row>
        <row r="32">
          <cell r="D32">
            <v>7502</v>
          </cell>
        </row>
        <row r="33">
          <cell r="D33">
            <v>7993</v>
          </cell>
        </row>
        <row r="34">
          <cell r="D34">
            <v>14</v>
          </cell>
        </row>
        <row r="35">
          <cell r="D35">
            <v>96</v>
          </cell>
        </row>
        <row r="36">
          <cell r="D36">
            <v>1179</v>
          </cell>
        </row>
        <row r="37">
          <cell r="D37">
            <v>5</v>
          </cell>
        </row>
        <row r="38">
          <cell r="D38">
            <v>7026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238</v>
          </cell>
        </row>
        <row r="42">
          <cell r="D42">
            <v>0</v>
          </cell>
        </row>
        <row r="43">
          <cell r="D43">
            <v>76166</v>
          </cell>
        </row>
        <row r="44">
          <cell r="D44">
            <v>3141</v>
          </cell>
        </row>
        <row r="45">
          <cell r="D45">
            <v>18</v>
          </cell>
        </row>
        <row r="46">
          <cell r="D46">
            <v>539</v>
          </cell>
        </row>
        <row r="47">
          <cell r="D47">
            <v>0</v>
          </cell>
        </row>
        <row r="48">
          <cell r="D48">
            <v>207</v>
          </cell>
        </row>
        <row r="49">
          <cell r="D49">
            <v>189219</v>
          </cell>
        </row>
        <row r="50">
          <cell r="D50">
            <v>280</v>
          </cell>
        </row>
        <row r="51">
          <cell r="D51">
            <v>280</v>
          </cell>
        </row>
        <row r="52">
          <cell r="D52">
            <v>309727</v>
          </cell>
        </row>
        <row r="53">
          <cell r="D53">
            <v>0</v>
          </cell>
        </row>
        <row r="54">
          <cell r="D54">
            <v>41</v>
          </cell>
        </row>
        <row r="55">
          <cell r="D55">
            <v>673687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CIEMBRE 2025"/>
      <sheetName val="FDO FOM MPAL CONVENIO"/>
      <sheetName val="IMPTO ENAJ.BEBIDAS CONT ALCOHOL"/>
      <sheetName val="ACUMULADO DICIEMBRE 2025"/>
      <sheetName val="ACUM DICIEMBRE 2025 DESGLOSADO"/>
    </sheetNames>
    <sheetDataSet>
      <sheetData sheetId="0">
        <row r="13">
          <cell r="N13">
            <v>3103628</v>
          </cell>
        </row>
        <row r="14">
          <cell r="N14">
            <v>5672741</v>
          </cell>
        </row>
        <row r="15">
          <cell r="N15">
            <v>37151168</v>
          </cell>
        </row>
        <row r="16">
          <cell r="N16">
            <v>3000046</v>
          </cell>
        </row>
        <row r="17">
          <cell r="N17">
            <v>2846264</v>
          </cell>
        </row>
        <row r="18">
          <cell r="N18">
            <v>2831676</v>
          </cell>
        </row>
        <row r="19">
          <cell r="N19">
            <v>4098888</v>
          </cell>
        </row>
        <row r="20">
          <cell r="N20">
            <v>2601486</v>
          </cell>
        </row>
        <row r="21">
          <cell r="N21">
            <v>29702119</v>
          </cell>
        </row>
        <row r="22">
          <cell r="N22">
            <v>2177383</v>
          </cell>
        </row>
        <row r="23">
          <cell r="N23">
            <v>3062431</v>
          </cell>
        </row>
        <row r="24">
          <cell r="N24">
            <v>7013850</v>
          </cell>
        </row>
        <row r="25">
          <cell r="N25">
            <v>3815979</v>
          </cell>
        </row>
        <row r="26">
          <cell r="N26">
            <v>2549637</v>
          </cell>
        </row>
        <row r="27">
          <cell r="N27">
            <v>4475312</v>
          </cell>
        </row>
        <row r="28">
          <cell r="N28">
            <v>4000485</v>
          </cell>
        </row>
        <row r="29">
          <cell r="N29">
            <v>3967470</v>
          </cell>
        </row>
        <row r="30">
          <cell r="N30">
            <v>2844507</v>
          </cell>
        </row>
        <row r="31">
          <cell r="N31">
            <v>3764854</v>
          </cell>
        </row>
        <row r="32">
          <cell r="N32">
            <v>2258687</v>
          </cell>
        </row>
        <row r="33">
          <cell r="N33">
            <v>14625143</v>
          </cell>
        </row>
        <row r="34">
          <cell r="N34">
            <v>73994462</v>
          </cell>
        </row>
        <row r="35">
          <cell r="N35">
            <v>2738475</v>
          </cell>
        </row>
        <row r="36">
          <cell r="N36">
            <v>3021840</v>
          </cell>
        </row>
        <row r="37">
          <cell r="N37">
            <v>5818857</v>
          </cell>
        </row>
        <row r="38">
          <cell r="N38">
            <v>2455595</v>
          </cell>
        </row>
        <row r="39">
          <cell r="N39">
            <v>63710665</v>
          </cell>
        </row>
        <row r="40">
          <cell r="N40">
            <v>2507758</v>
          </cell>
        </row>
        <row r="41">
          <cell r="N41">
            <v>3674829</v>
          </cell>
        </row>
        <row r="42">
          <cell r="N42">
            <v>3510828</v>
          </cell>
        </row>
        <row r="43">
          <cell r="N43">
            <v>2223743</v>
          </cell>
        </row>
        <row r="44">
          <cell r="N44">
            <v>99324766</v>
          </cell>
        </row>
        <row r="45">
          <cell r="N45">
            <v>19717626</v>
          </cell>
        </row>
        <row r="46">
          <cell r="N46">
            <v>2780274</v>
          </cell>
        </row>
        <row r="47">
          <cell r="N47">
            <v>8066004</v>
          </cell>
        </row>
        <row r="48">
          <cell r="N48">
            <v>2016007</v>
          </cell>
        </row>
        <row r="49">
          <cell r="N49">
            <v>4869863</v>
          </cell>
        </row>
        <row r="50">
          <cell r="N50">
            <v>44899006</v>
          </cell>
        </row>
        <row r="51">
          <cell r="N51">
            <v>5728347</v>
          </cell>
        </row>
        <row r="52">
          <cell r="N52">
            <v>10523078</v>
          </cell>
        </row>
        <row r="53">
          <cell r="N53">
            <v>47960953</v>
          </cell>
        </row>
        <row r="54">
          <cell r="N54">
            <v>2715279</v>
          </cell>
        </row>
        <row r="55">
          <cell r="N55">
            <v>4755287</v>
          </cell>
        </row>
        <row r="56">
          <cell r="B56">
            <v>396008617</v>
          </cell>
          <cell r="C56">
            <v>87692477</v>
          </cell>
          <cell r="D56">
            <v>7582802</v>
          </cell>
          <cell r="E56">
            <v>12388495</v>
          </cell>
          <cell r="F56">
            <v>1090829</v>
          </cell>
          <cell r="G56">
            <v>2408894</v>
          </cell>
          <cell r="H56">
            <v>1415583</v>
          </cell>
          <cell r="I56">
            <v>18810972</v>
          </cell>
          <cell r="J56">
            <v>9150722</v>
          </cell>
          <cell r="K56">
            <v>116</v>
          </cell>
          <cell r="L56">
            <v>26027789</v>
          </cell>
          <cell r="M56">
            <v>0</v>
          </cell>
          <cell r="N56">
            <v>562577296</v>
          </cell>
        </row>
      </sheetData>
      <sheetData sheetId="1">
        <row r="12">
          <cell r="D12">
            <v>52633</v>
          </cell>
        </row>
        <row r="13">
          <cell r="D13">
            <v>111226</v>
          </cell>
        </row>
        <row r="14">
          <cell r="D14">
            <v>2307063</v>
          </cell>
        </row>
        <row r="15">
          <cell r="D15">
            <v>55897</v>
          </cell>
        </row>
        <row r="16">
          <cell r="D16">
            <v>55966</v>
          </cell>
        </row>
        <row r="17">
          <cell r="D17">
            <v>63250</v>
          </cell>
        </row>
        <row r="18">
          <cell r="D18">
            <v>116464</v>
          </cell>
        </row>
        <row r="19">
          <cell r="D19">
            <v>46030</v>
          </cell>
        </row>
        <row r="20">
          <cell r="D20">
            <v>0</v>
          </cell>
        </row>
        <row r="21">
          <cell r="D21">
            <v>12825</v>
          </cell>
        </row>
        <row r="22">
          <cell r="D22">
            <v>60204</v>
          </cell>
        </row>
        <row r="23">
          <cell r="D23">
            <v>353164</v>
          </cell>
        </row>
        <row r="24">
          <cell r="D24">
            <v>110488</v>
          </cell>
        </row>
        <row r="25">
          <cell r="D25">
            <v>35311</v>
          </cell>
        </row>
        <row r="26">
          <cell r="D26">
            <v>122075</v>
          </cell>
        </row>
        <row r="27">
          <cell r="D27">
            <v>0</v>
          </cell>
        </row>
        <row r="28">
          <cell r="D28">
            <v>123092</v>
          </cell>
        </row>
        <row r="29">
          <cell r="D29">
            <v>37231</v>
          </cell>
        </row>
        <row r="30">
          <cell r="D30">
            <v>98454</v>
          </cell>
        </row>
        <row r="31">
          <cell r="D31">
            <v>15415</v>
          </cell>
        </row>
        <row r="32">
          <cell r="D32">
            <v>0</v>
          </cell>
        </row>
        <row r="33">
          <cell r="D33">
            <v>4485187</v>
          </cell>
        </row>
        <row r="34">
          <cell r="D34">
            <v>30717</v>
          </cell>
        </row>
        <row r="35">
          <cell r="D35">
            <v>58347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2948162</v>
          </cell>
        </row>
        <row r="39">
          <cell r="D39">
            <v>34241</v>
          </cell>
        </row>
        <row r="40">
          <cell r="D40">
            <v>109120</v>
          </cell>
        </row>
        <row r="41">
          <cell r="D41">
            <v>114496</v>
          </cell>
        </row>
        <row r="42">
          <cell r="D42">
            <v>13391</v>
          </cell>
        </row>
        <row r="43">
          <cell r="D43">
            <v>0</v>
          </cell>
        </row>
        <row r="44">
          <cell r="D44">
            <v>1073112</v>
          </cell>
        </row>
        <row r="45">
          <cell r="D45">
            <v>48031</v>
          </cell>
        </row>
        <row r="46">
          <cell r="D46">
            <v>402956</v>
          </cell>
        </row>
        <row r="47">
          <cell r="D47">
            <v>4787</v>
          </cell>
        </row>
        <row r="48">
          <cell r="D48">
            <v>173509</v>
          </cell>
        </row>
        <row r="49">
          <cell r="D49">
            <v>2226791</v>
          </cell>
        </row>
        <row r="50">
          <cell r="D50">
            <v>286004</v>
          </cell>
        </row>
        <row r="51">
          <cell r="D51">
            <v>410502</v>
          </cell>
        </row>
        <row r="52">
          <cell r="D52">
            <v>2641674</v>
          </cell>
        </row>
        <row r="53">
          <cell r="D53">
            <v>41744</v>
          </cell>
        </row>
        <row r="54">
          <cell r="D54">
            <v>145296</v>
          </cell>
        </row>
        <row r="55">
          <cell r="D55">
            <v>19024855</v>
          </cell>
        </row>
      </sheetData>
      <sheetData sheetId="2">
        <row r="12">
          <cell r="D12">
            <v>62</v>
          </cell>
        </row>
        <row r="13">
          <cell r="D13">
            <v>81</v>
          </cell>
        </row>
        <row r="14">
          <cell r="D14">
            <v>40973</v>
          </cell>
        </row>
        <row r="15">
          <cell r="D15">
            <v>0</v>
          </cell>
        </row>
        <row r="16">
          <cell r="D16">
            <v>104</v>
          </cell>
        </row>
        <row r="17">
          <cell r="D17">
            <v>0</v>
          </cell>
        </row>
        <row r="18">
          <cell r="D18">
            <v>1150</v>
          </cell>
        </row>
        <row r="19">
          <cell r="D19">
            <v>0</v>
          </cell>
        </row>
        <row r="20">
          <cell r="D20">
            <v>528</v>
          </cell>
        </row>
        <row r="21">
          <cell r="D21">
            <v>155</v>
          </cell>
        </row>
        <row r="22">
          <cell r="D22">
            <v>29</v>
          </cell>
        </row>
        <row r="23">
          <cell r="D23">
            <v>440</v>
          </cell>
        </row>
        <row r="24">
          <cell r="D24">
            <v>176</v>
          </cell>
        </row>
        <row r="25">
          <cell r="D25">
            <v>0</v>
          </cell>
        </row>
        <row r="26">
          <cell r="D26">
            <v>553</v>
          </cell>
        </row>
        <row r="27">
          <cell r="D27">
            <v>17965</v>
          </cell>
        </row>
        <row r="28">
          <cell r="D28">
            <v>59</v>
          </cell>
        </row>
        <row r="29">
          <cell r="D29">
            <v>33</v>
          </cell>
        </row>
        <row r="30">
          <cell r="D30">
            <v>164</v>
          </cell>
        </row>
        <row r="31">
          <cell r="D31">
            <v>0</v>
          </cell>
        </row>
        <row r="32">
          <cell r="D32">
            <v>8835</v>
          </cell>
        </row>
        <row r="33">
          <cell r="D33">
            <v>8638</v>
          </cell>
        </row>
        <row r="34">
          <cell r="D34">
            <v>13</v>
          </cell>
        </row>
        <row r="35">
          <cell r="D35">
            <v>117</v>
          </cell>
        </row>
        <row r="36">
          <cell r="D36">
            <v>1381</v>
          </cell>
        </row>
        <row r="37">
          <cell r="D37">
            <v>5</v>
          </cell>
        </row>
        <row r="38">
          <cell r="D38">
            <v>7258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190</v>
          </cell>
        </row>
        <row r="42">
          <cell r="D42">
            <v>0</v>
          </cell>
        </row>
        <row r="43">
          <cell r="D43">
            <v>87130</v>
          </cell>
        </row>
        <row r="44">
          <cell r="D44">
            <v>9747</v>
          </cell>
        </row>
        <row r="45">
          <cell r="D45">
            <v>20</v>
          </cell>
        </row>
        <row r="46">
          <cell r="D46">
            <v>332</v>
          </cell>
        </row>
        <row r="47">
          <cell r="D47">
            <v>0</v>
          </cell>
        </row>
        <row r="48">
          <cell r="D48">
            <v>220</v>
          </cell>
        </row>
        <row r="49">
          <cell r="D49">
            <v>294135</v>
          </cell>
        </row>
        <row r="50">
          <cell r="D50">
            <v>190</v>
          </cell>
        </row>
        <row r="51">
          <cell r="D51">
            <v>341</v>
          </cell>
        </row>
        <row r="52">
          <cell r="D52">
            <v>514330</v>
          </cell>
        </row>
        <row r="53">
          <cell r="D53">
            <v>0</v>
          </cell>
        </row>
        <row r="54">
          <cell r="D54">
            <v>70</v>
          </cell>
        </row>
        <row r="55">
          <cell r="D55">
            <v>995424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6B773-14CC-4D63-B8D8-099B4CF85F8D}">
  <sheetPr codeName="Hoja1">
    <tabColor rgb="FFFF0000"/>
  </sheetPr>
  <dimension ref="A6:N126"/>
  <sheetViews>
    <sheetView tabSelected="1" view="pageBreakPreview" zoomScale="60" zoomScaleNormal="100" workbookViewId="0">
      <selection activeCell="E21" sqref="E21"/>
    </sheetView>
  </sheetViews>
  <sheetFormatPr baseColWidth="10" defaultColWidth="11.44140625" defaultRowHeight="13.8" x14ac:dyDescent="0.25"/>
  <cols>
    <col min="1" max="1" width="19.33203125" style="107" customWidth="1"/>
    <col min="2" max="3" width="13.33203125" style="107" customWidth="1"/>
    <col min="4" max="5" width="11.6640625" style="107" customWidth="1"/>
    <col min="6" max="6" width="11.6640625" style="109" customWidth="1"/>
    <col min="7" max="7" width="11.33203125" style="107" customWidth="1"/>
    <col min="8" max="8" width="16.109375" style="107" customWidth="1"/>
    <col min="9" max="9" width="19.109375" style="109" customWidth="1"/>
    <col min="10" max="11" width="13.33203125" style="107" customWidth="1"/>
    <col min="12" max="12" width="12.6640625" style="107" customWidth="1"/>
    <col min="13" max="13" width="12.33203125" style="107" customWidth="1"/>
    <col min="14" max="14" width="14.44140625" style="107" customWidth="1"/>
    <col min="15" max="16384" width="11.44140625" style="107"/>
  </cols>
  <sheetData>
    <row r="6" spans="1:14" x14ac:dyDescent="0.25">
      <c r="A6" s="190" t="s">
        <v>102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</row>
    <row r="7" spans="1:14" x14ac:dyDescent="0.25">
      <c r="A7" s="191" t="s">
        <v>103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</row>
    <row r="8" spans="1:14" ht="14.4" thickBot="1" x14ac:dyDescent="0.3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</row>
    <row r="9" spans="1:14" s="109" customFormat="1" x14ac:dyDescent="0.25">
      <c r="A9" s="127"/>
      <c r="B9" s="128"/>
      <c r="C9" s="128" t="s">
        <v>62</v>
      </c>
      <c r="D9" s="128" t="s">
        <v>62</v>
      </c>
      <c r="E9" s="128"/>
      <c r="F9" s="128" t="s">
        <v>84</v>
      </c>
      <c r="G9" s="128" t="s">
        <v>53</v>
      </c>
      <c r="H9" s="129" t="s">
        <v>54</v>
      </c>
      <c r="I9" s="129" t="s">
        <v>67</v>
      </c>
      <c r="J9" s="129" t="s">
        <v>55</v>
      </c>
      <c r="K9" s="129" t="s">
        <v>72</v>
      </c>
      <c r="L9" s="129" t="s">
        <v>62</v>
      </c>
      <c r="M9" s="129" t="s">
        <v>72</v>
      </c>
      <c r="N9" s="128"/>
    </row>
    <row r="10" spans="1:14" s="109" customFormat="1" ht="11.25" customHeight="1" x14ac:dyDescent="0.25">
      <c r="A10" s="15" t="s">
        <v>56</v>
      </c>
      <c r="B10" s="130" t="s">
        <v>46</v>
      </c>
      <c r="C10" s="130" t="s">
        <v>63</v>
      </c>
      <c r="D10" s="130" t="s">
        <v>58</v>
      </c>
      <c r="E10" s="130" t="s">
        <v>59</v>
      </c>
      <c r="F10" s="131" t="s">
        <v>85</v>
      </c>
      <c r="G10" s="130" t="s">
        <v>59</v>
      </c>
      <c r="H10" s="132" t="s">
        <v>60</v>
      </c>
      <c r="I10" s="132" t="s">
        <v>68</v>
      </c>
      <c r="J10" s="132" t="s">
        <v>61</v>
      </c>
      <c r="K10" s="132" t="s">
        <v>73</v>
      </c>
      <c r="L10" s="132" t="s">
        <v>64</v>
      </c>
      <c r="M10" s="132" t="s">
        <v>74</v>
      </c>
      <c r="N10" s="130" t="s">
        <v>52</v>
      </c>
    </row>
    <row r="11" spans="1:14" s="109" customFormat="1" ht="11.25" customHeight="1" thickBot="1" x14ac:dyDescent="0.3">
      <c r="A11" s="133"/>
      <c r="B11" s="134"/>
      <c r="C11" s="134" t="s">
        <v>90</v>
      </c>
      <c r="D11" s="134"/>
      <c r="E11" s="134"/>
      <c r="F11" s="135" t="s">
        <v>86</v>
      </c>
      <c r="G11" s="134"/>
      <c r="H11" s="134"/>
      <c r="I11" s="134" t="s">
        <v>69</v>
      </c>
      <c r="J11" s="134"/>
      <c r="K11" s="134"/>
      <c r="L11" s="134"/>
      <c r="M11" s="134"/>
      <c r="N11" s="134"/>
    </row>
    <row r="12" spans="1:14" s="109" customFormat="1" x14ac:dyDescent="0.25">
      <c r="A12" s="137"/>
      <c r="B12" s="10"/>
      <c r="C12" s="10"/>
      <c r="D12" s="10"/>
      <c r="E12" s="10"/>
      <c r="F12" s="10"/>
      <c r="G12" s="138"/>
      <c r="H12" s="10"/>
      <c r="I12" s="10"/>
      <c r="J12" s="10"/>
      <c r="K12" s="10"/>
      <c r="L12" s="10"/>
      <c r="M12" s="10"/>
      <c r="N12" s="139"/>
    </row>
    <row r="13" spans="1:14" s="109" customFormat="1" x14ac:dyDescent="0.25">
      <c r="A13" s="6" t="s">
        <v>0</v>
      </c>
      <c r="B13" s="20">
        <v>2154063</v>
      </c>
      <c r="C13" s="20">
        <v>482392</v>
      </c>
      <c r="D13" s="20">
        <v>44472</v>
      </c>
      <c r="E13" s="20">
        <v>63907</v>
      </c>
      <c r="F13" s="20">
        <v>7987</v>
      </c>
      <c r="G13" s="20">
        <v>13023</v>
      </c>
      <c r="H13" s="20">
        <v>21854</v>
      </c>
      <c r="I13" s="20">
        <v>135866</v>
      </c>
      <c r="J13" s="20">
        <v>189200</v>
      </c>
      <c r="K13" s="20">
        <v>0</v>
      </c>
      <c r="L13" s="29">
        <v>132862</v>
      </c>
      <c r="M13" s="20">
        <v>0</v>
      </c>
      <c r="N13" s="21">
        <f t="shared" ref="N13:N55" si="0">SUM(B13:M13)</f>
        <v>3245626</v>
      </c>
    </row>
    <row r="14" spans="1:14" s="109" customFormat="1" x14ac:dyDescent="0.25">
      <c r="A14" s="8" t="s">
        <v>1</v>
      </c>
      <c r="B14" s="20">
        <v>3845810</v>
      </c>
      <c r="C14" s="20">
        <v>861252</v>
      </c>
      <c r="D14" s="20">
        <v>79399</v>
      </c>
      <c r="E14" s="20">
        <v>114099</v>
      </c>
      <c r="F14" s="20">
        <v>14259</v>
      </c>
      <c r="G14" s="20">
        <v>23251</v>
      </c>
      <c r="H14" s="20">
        <v>55319</v>
      </c>
      <c r="I14" s="20">
        <v>183269</v>
      </c>
      <c r="J14" s="20">
        <v>161540</v>
      </c>
      <c r="K14" s="20">
        <v>19</v>
      </c>
      <c r="L14" s="29">
        <v>361968</v>
      </c>
      <c r="M14" s="20">
        <v>0</v>
      </c>
      <c r="N14" s="21">
        <f t="shared" si="0"/>
        <v>5700185</v>
      </c>
    </row>
    <row r="15" spans="1:14" s="109" customFormat="1" x14ac:dyDescent="0.25">
      <c r="A15" s="8" t="s">
        <v>2</v>
      </c>
      <c r="B15" s="20">
        <v>26671249</v>
      </c>
      <c r="C15" s="20">
        <v>5972906</v>
      </c>
      <c r="D15" s="20">
        <v>550642</v>
      </c>
      <c r="E15" s="20">
        <v>791291</v>
      </c>
      <c r="F15" s="20">
        <v>98889</v>
      </c>
      <c r="G15" s="20">
        <v>161251</v>
      </c>
      <c r="H15" s="20">
        <v>55319</v>
      </c>
      <c r="I15" s="20">
        <v>1004429</v>
      </c>
      <c r="J15" s="20">
        <v>205284</v>
      </c>
      <c r="K15" s="20">
        <v>334</v>
      </c>
      <c r="L15" s="29">
        <v>7759214</v>
      </c>
      <c r="M15" s="20">
        <v>0</v>
      </c>
      <c r="N15" s="21">
        <f t="shared" si="0"/>
        <v>43270808</v>
      </c>
    </row>
    <row r="16" spans="1:14" s="109" customFormat="1" x14ac:dyDescent="0.25">
      <c r="A16" s="8" t="s">
        <v>3</v>
      </c>
      <c r="B16" s="20">
        <v>2099244</v>
      </c>
      <c r="C16" s="20">
        <v>470116</v>
      </c>
      <c r="D16" s="20">
        <v>43340</v>
      </c>
      <c r="E16" s="20">
        <v>62281</v>
      </c>
      <c r="F16" s="20">
        <v>7783</v>
      </c>
      <c r="G16" s="20">
        <v>12692</v>
      </c>
      <c r="H16" s="20">
        <v>21855</v>
      </c>
      <c r="I16" s="20">
        <v>121547</v>
      </c>
      <c r="J16" s="20">
        <v>168878</v>
      </c>
      <c r="K16" s="20">
        <v>0</v>
      </c>
      <c r="L16" s="29">
        <v>14299</v>
      </c>
      <c r="M16" s="20">
        <v>0</v>
      </c>
      <c r="N16" s="21">
        <f t="shared" si="0"/>
        <v>3022035</v>
      </c>
    </row>
    <row r="17" spans="1:14" s="109" customFormat="1" x14ac:dyDescent="0.25">
      <c r="A17" s="8" t="s">
        <v>4</v>
      </c>
      <c r="B17" s="20">
        <v>1711536</v>
      </c>
      <c r="C17" s="20">
        <v>383290</v>
      </c>
      <c r="D17" s="20">
        <v>35336</v>
      </c>
      <c r="E17" s="20">
        <v>50778</v>
      </c>
      <c r="F17" s="20">
        <v>6346</v>
      </c>
      <c r="G17" s="20">
        <v>10348</v>
      </c>
      <c r="H17" s="20">
        <v>21854</v>
      </c>
      <c r="I17" s="20">
        <v>206477</v>
      </c>
      <c r="J17" s="20">
        <v>352111</v>
      </c>
      <c r="K17" s="20">
        <v>0</v>
      </c>
      <c r="L17" s="29">
        <v>63523</v>
      </c>
      <c r="M17" s="20">
        <v>0</v>
      </c>
      <c r="N17" s="21">
        <f t="shared" si="0"/>
        <v>2841599</v>
      </c>
    </row>
    <row r="18" spans="1:14" s="109" customFormat="1" x14ac:dyDescent="0.25">
      <c r="A18" s="8" t="s">
        <v>5</v>
      </c>
      <c r="B18" s="20">
        <v>1900773</v>
      </c>
      <c r="C18" s="20">
        <v>425669</v>
      </c>
      <c r="D18" s="20">
        <v>39242</v>
      </c>
      <c r="E18" s="20">
        <v>56393</v>
      </c>
      <c r="F18" s="20">
        <v>7048</v>
      </c>
      <c r="G18" s="20">
        <v>11492</v>
      </c>
      <c r="H18" s="20">
        <v>21855</v>
      </c>
      <c r="I18" s="20">
        <v>147646</v>
      </c>
      <c r="J18" s="20">
        <v>224558</v>
      </c>
      <c r="K18" s="20">
        <v>0</v>
      </c>
      <c r="L18" s="29">
        <v>28300</v>
      </c>
      <c r="M18" s="20">
        <v>0</v>
      </c>
      <c r="N18" s="21">
        <f t="shared" si="0"/>
        <v>2862976</v>
      </c>
    </row>
    <row r="19" spans="1:14" s="109" customFormat="1" x14ac:dyDescent="0.25">
      <c r="A19" s="8" t="s">
        <v>6</v>
      </c>
      <c r="B19" s="20">
        <v>2884113</v>
      </c>
      <c r="C19" s="20">
        <v>645884</v>
      </c>
      <c r="D19" s="20">
        <v>59544</v>
      </c>
      <c r="E19" s="20">
        <v>85567</v>
      </c>
      <c r="F19" s="20">
        <v>10693</v>
      </c>
      <c r="G19" s="20">
        <v>17437</v>
      </c>
      <c r="H19" s="20">
        <v>55319</v>
      </c>
      <c r="I19" s="20">
        <v>160807</v>
      </c>
      <c r="J19" s="20">
        <v>194146</v>
      </c>
      <c r="K19" s="20">
        <v>0</v>
      </c>
      <c r="L19" s="29">
        <v>0</v>
      </c>
      <c r="M19" s="20">
        <v>0</v>
      </c>
      <c r="N19" s="21">
        <f t="shared" si="0"/>
        <v>4113510</v>
      </c>
    </row>
    <row r="20" spans="1:14" s="109" customFormat="1" x14ac:dyDescent="0.25">
      <c r="A20" s="8" t="s">
        <v>7</v>
      </c>
      <c r="B20" s="20">
        <v>1658566</v>
      </c>
      <c r="C20" s="20">
        <v>371428</v>
      </c>
      <c r="D20" s="20">
        <v>34242</v>
      </c>
      <c r="E20" s="20">
        <v>49207</v>
      </c>
      <c r="F20" s="20">
        <v>6150</v>
      </c>
      <c r="G20" s="20">
        <v>10027</v>
      </c>
      <c r="H20" s="20">
        <v>21854</v>
      </c>
      <c r="I20" s="20">
        <v>167096</v>
      </c>
      <c r="J20" s="20">
        <v>280724</v>
      </c>
      <c r="K20" s="20">
        <v>0</v>
      </c>
      <c r="L20" s="29">
        <v>63197</v>
      </c>
      <c r="M20" s="20">
        <v>0</v>
      </c>
      <c r="N20" s="21">
        <f t="shared" si="0"/>
        <v>2662491</v>
      </c>
    </row>
    <row r="21" spans="1:14" s="109" customFormat="1" x14ac:dyDescent="0.25">
      <c r="A21" s="8" t="s">
        <v>8</v>
      </c>
      <c r="B21" s="20">
        <v>22426716</v>
      </c>
      <c r="C21" s="20">
        <v>5022362</v>
      </c>
      <c r="D21" s="20">
        <v>463012</v>
      </c>
      <c r="E21" s="20">
        <v>665363</v>
      </c>
      <c r="F21" s="20">
        <v>83152</v>
      </c>
      <c r="G21" s="20">
        <v>135589</v>
      </c>
      <c r="H21" s="20">
        <v>55319</v>
      </c>
      <c r="I21" s="20">
        <v>789891</v>
      </c>
      <c r="J21" s="20">
        <v>199156</v>
      </c>
      <c r="K21" s="20">
        <v>0</v>
      </c>
      <c r="L21" s="29">
        <v>2708603</v>
      </c>
      <c r="M21" s="20">
        <v>0</v>
      </c>
      <c r="N21" s="21">
        <f t="shared" si="0"/>
        <v>32549163</v>
      </c>
    </row>
    <row r="22" spans="1:14" s="109" customFormat="1" x14ac:dyDescent="0.25">
      <c r="A22" s="8" t="s">
        <v>9</v>
      </c>
      <c r="B22" s="20">
        <v>1438557</v>
      </c>
      <c r="C22" s="20">
        <v>322158</v>
      </c>
      <c r="D22" s="20">
        <v>29700</v>
      </c>
      <c r="E22" s="20">
        <v>42680</v>
      </c>
      <c r="F22" s="20">
        <v>5334</v>
      </c>
      <c r="G22" s="20">
        <v>8697</v>
      </c>
      <c r="H22" s="20">
        <v>21855</v>
      </c>
      <c r="I22" s="20">
        <v>108167</v>
      </c>
      <c r="J22" s="20">
        <v>187841</v>
      </c>
      <c r="K22" s="20">
        <v>0</v>
      </c>
      <c r="L22" s="29">
        <v>15888</v>
      </c>
      <c r="M22" s="20">
        <v>0</v>
      </c>
      <c r="N22" s="21">
        <f t="shared" si="0"/>
        <v>2180877</v>
      </c>
    </row>
    <row r="23" spans="1:14" s="109" customFormat="1" x14ac:dyDescent="0.25">
      <c r="A23" s="8" t="s">
        <v>10</v>
      </c>
      <c r="B23" s="20">
        <v>2072097</v>
      </c>
      <c r="C23" s="20">
        <v>464038</v>
      </c>
      <c r="D23" s="20">
        <v>42780</v>
      </c>
      <c r="E23" s="20">
        <v>61476</v>
      </c>
      <c r="F23" s="20">
        <v>7683</v>
      </c>
      <c r="G23" s="20">
        <v>12528</v>
      </c>
      <c r="H23" s="20">
        <v>21854</v>
      </c>
      <c r="I23" s="20">
        <v>141923</v>
      </c>
      <c r="J23" s="20">
        <v>209568</v>
      </c>
      <c r="K23" s="20">
        <v>0</v>
      </c>
      <c r="L23" s="29">
        <v>26954</v>
      </c>
      <c r="M23" s="20">
        <v>0</v>
      </c>
      <c r="N23" s="21">
        <f t="shared" si="0"/>
        <v>3060901</v>
      </c>
    </row>
    <row r="24" spans="1:14" s="109" customFormat="1" x14ac:dyDescent="0.25">
      <c r="A24" s="8" t="s">
        <v>11</v>
      </c>
      <c r="B24" s="20">
        <v>5085473</v>
      </c>
      <c r="C24" s="20">
        <v>1138868</v>
      </c>
      <c r="D24" s="20">
        <v>104992</v>
      </c>
      <c r="E24" s="20">
        <v>150877</v>
      </c>
      <c r="F24" s="20">
        <v>18855</v>
      </c>
      <c r="G24" s="20">
        <v>30746</v>
      </c>
      <c r="H24" s="20">
        <v>55319</v>
      </c>
      <c r="I24" s="20">
        <v>250079</v>
      </c>
      <c r="J24" s="20">
        <v>206668</v>
      </c>
      <c r="K24" s="20">
        <v>0</v>
      </c>
      <c r="L24" s="29">
        <v>0</v>
      </c>
      <c r="M24" s="20">
        <v>0</v>
      </c>
      <c r="N24" s="21">
        <f t="shared" si="0"/>
        <v>7041877</v>
      </c>
    </row>
    <row r="25" spans="1:14" s="109" customFormat="1" x14ac:dyDescent="0.25">
      <c r="A25" s="8" t="s">
        <v>12</v>
      </c>
      <c r="B25" s="20">
        <v>2613049</v>
      </c>
      <c r="C25" s="20">
        <v>585180</v>
      </c>
      <c r="D25" s="20">
        <v>53948</v>
      </c>
      <c r="E25" s="20">
        <v>77525</v>
      </c>
      <c r="F25" s="20">
        <v>9688</v>
      </c>
      <c r="G25" s="20">
        <v>15798</v>
      </c>
      <c r="H25" s="20">
        <v>21855</v>
      </c>
      <c r="I25" s="20">
        <v>153626</v>
      </c>
      <c r="J25" s="20">
        <v>190168</v>
      </c>
      <c r="K25" s="20">
        <v>0</v>
      </c>
      <c r="L25" s="29">
        <v>105010</v>
      </c>
      <c r="M25" s="20">
        <v>0</v>
      </c>
      <c r="N25" s="21">
        <f t="shared" si="0"/>
        <v>3825847</v>
      </c>
    </row>
    <row r="26" spans="1:14" s="109" customFormat="1" x14ac:dyDescent="0.25">
      <c r="A26" s="8" t="s">
        <v>13</v>
      </c>
      <c r="B26" s="20">
        <v>1677893</v>
      </c>
      <c r="C26" s="20">
        <v>375756</v>
      </c>
      <c r="D26" s="20">
        <v>34641</v>
      </c>
      <c r="E26" s="20">
        <v>49780</v>
      </c>
      <c r="F26" s="20">
        <v>6221</v>
      </c>
      <c r="G26" s="20">
        <v>10144</v>
      </c>
      <c r="H26" s="20">
        <v>55319</v>
      </c>
      <c r="I26" s="20">
        <v>125240</v>
      </c>
      <c r="J26" s="20">
        <v>206182</v>
      </c>
      <c r="K26" s="20">
        <v>0</v>
      </c>
      <c r="L26" s="29">
        <v>29510</v>
      </c>
      <c r="M26" s="20">
        <v>0</v>
      </c>
      <c r="N26" s="21">
        <f t="shared" si="0"/>
        <v>2570686</v>
      </c>
    </row>
    <row r="27" spans="1:14" s="109" customFormat="1" x14ac:dyDescent="0.25">
      <c r="A27" s="8" t="s">
        <v>14</v>
      </c>
      <c r="B27" s="20">
        <v>2938706</v>
      </c>
      <c r="C27" s="20">
        <v>658109</v>
      </c>
      <c r="D27" s="20">
        <v>60671</v>
      </c>
      <c r="E27" s="20">
        <v>87186</v>
      </c>
      <c r="F27" s="20">
        <v>10896</v>
      </c>
      <c r="G27" s="20">
        <v>17767</v>
      </c>
      <c r="H27" s="20">
        <v>55319</v>
      </c>
      <c r="I27" s="20">
        <v>176258</v>
      </c>
      <c r="J27" s="20">
        <v>227682</v>
      </c>
      <c r="K27" s="20">
        <v>0</v>
      </c>
      <c r="L27" s="29">
        <v>276811</v>
      </c>
      <c r="M27" s="20">
        <v>0</v>
      </c>
      <c r="N27" s="21">
        <f t="shared" si="0"/>
        <v>4509405</v>
      </c>
    </row>
    <row r="28" spans="1:14" s="109" customFormat="1" x14ac:dyDescent="0.25">
      <c r="A28" s="8" t="s">
        <v>15</v>
      </c>
      <c r="B28" s="20">
        <v>2782854</v>
      </c>
      <c r="C28" s="20">
        <v>623207</v>
      </c>
      <c r="D28" s="20">
        <v>57453</v>
      </c>
      <c r="E28" s="20">
        <v>82562</v>
      </c>
      <c r="F28" s="20">
        <v>10318</v>
      </c>
      <c r="G28" s="20">
        <v>16825</v>
      </c>
      <c r="H28" s="20">
        <v>21854</v>
      </c>
      <c r="I28" s="20">
        <v>173601</v>
      </c>
      <c r="J28" s="20">
        <v>214740</v>
      </c>
      <c r="K28" s="20">
        <v>0</v>
      </c>
      <c r="L28" s="29">
        <v>26527</v>
      </c>
      <c r="M28" s="20">
        <v>0</v>
      </c>
      <c r="N28" s="21">
        <f t="shared" si="0"/>
        <v>4009941</v>
      </c>
    </row>
    <row r="29" spans="1:14" s="109" customFormat="1" x14ac:dyDescent="0.25">
      <c r="A29" s="8" t="s">
        <v>16</v>
      </c>
      <c r="B29" s="20">
        <v>2700087</v>
      </c>
      <c r="C29" s="20">
        <v>604671</v>
      </c>
      <c r="D29" s="20">
        <v>55745</v>
      </c>
      <c r="E29" s="20">
        <v>80107</v>
      </c>
      <c r="F29" s="20">
        <v>10011</v>
      </c>
      <c r="G29" s="20">
        <v>16324</v>
      </c>
      <c r="H29" s="20">
        <v>21855</v>
      </c>
      <c r="I29" s="20">
        <v>176054</v>
      </c>
      <c r="J29" s="20">
        <v>225390</v>
      </c>
      <c r="K29" s="20">
        <v>93</v>
      </c>
      <c r="L29" s="29">
        <v>85293</v>
      </c>
      <c r="M29" s="20">
        <v>0</v>
      </c>
      <c r="N29" s="21">
        <f t="shared" si="0"/>
        <v>3975630</v>
      </c>
    </row>
    <row r="30" spans="1:14" s="109" customFormat="1" x14ac:dyDescent="0.25">
      <c r="A30" s="8" t="s">
        <v>17</v>
      </c>
      <c r="B30" s="20">
        <v>1911596</v>
      </c>
      <c r="C30" s="20">
        <v>428094</v>
      </c>
      <c r="D30" s="20">
        <v>39466</v>
      </c>
      <c r="E30" s="20">
        <v>56714</v>
      </c>
      <c r="F30" s="20">
        <v>7088</v>
      </c>
      <c r="G30" s="20">
        <v>11557</v>
      </c>
      <c r="H30" s="20">
        <v>21854</v>
      </c>
      <c r="I30" s="20">
        <v>132503</v>
      </c>
      <c r="J30" s="20">
        <v>203907</v>
      </c>
      <c r="K30" s="20">
        <v>0</v>
      </c>
      <c r="L30" s="29">
        <v>83457</v>
      </c>
      <c r="M30" s="20">
        <v>0</v>
      </c>
      <c r="N30" s="21">
        <f t="shared" si="0"/>
        <v>2896236</v>
      </c>
    </row>
    <row r="31" spans="1:14" s="109" customFormat="1" x14ac:dyDescent="0.25">
      <c r="A31" s="8" t="s">
        <v>18</v>
      </c>
      <c r="B31" s="20">
        <v>2575299</v>
      </c>
      <c r="C31" s="20">
        <v>576726</v>
      </c>
      <c r="D31" s="20">
        <v>53168</v>
      </c>
      <c r="E31" s="20">
        <v>76405</v>
      </c>
      <c r="F31" s="20">
        <v>9548</v>
      </c>
      <c r="G31" s="20">
        <v>15570</v>
      </c>
      <c r="H31" s="20">
        <v>21855</v>
      </c>
      <c r="I31" s="20">
        <v>150799</v>
      </c>
      <c r="J31" s="20">
        <v>187336</v>
      </c>
      <c r="K31" s="20">
        <v>0</v>
      </c>
      <c r="L31" s="29">
        <v>101280</v>
      </c>
      <c r="M31" s="20">
        <v>0</v>
      </c>
      <c r="N31" s="21">
        <f t="shared" si="0"/>
        <v>3767986</v>
      </c>
    </row>
    <row r="32" spans="1:14" s="109" customFormat="1" x14ac:dyDescent="0.25">
      <c r="A32" s="8" t="s">
        <v>19</v>
      </c>
      <c r="B32" s="20">
        <v>1473330</v>
      </c>
      <c r="C32" s="20">
        <v>329946</v>
      </c>
      <c r="D32" s="20">
        <v>30418</v>
      </c>
      <c r="E32" s="20">
        <v>43711</v>
      </c>
      <c r="F32" s="20">
        <v>5463</v>
      </c>
      <c r="G32" s="20">
        <v>8908</v>
      </c>
      <c r="H32" s="20">
        <v>21854</v>
      </c>
      <c r="I32" s="20">
        <v>122353</v>
      </c>
      <c r="J32" s="20">
        <v>211522</v>
      </c>
      <c r="K32" s="20">
        <v>0</v>
      </c>
      <c r="L32" s="29">
        <v>6506</v>
      </c>
      <c r="M32" s="20">
        <v>0</v>
      </c>
      <c r="N32" s="21">
        <f t="shared" si="0"/>
        <v>2254011</v>
      </c>
    </row>
    <row r="33" spans="1:14" s="109" customFormat="1" x14ac:dyDescent="0.25">
      <c r="A33" s="8" t="s">
        <v>20</v>
      </c>
      <c r="B33" s="20">
        <v>10899568</v>
      </c>
      <c r="C33" s="20">
        <v>2440908</v>
      </c>
      <c r="D33" s="20">
        <v>225027</v>
      </c>
      <c r="E33" s="20">
        <v>323372</v>
      </c>
      <c r="F33" s="20">
        <v>40413</v>
      </c>
      <c r="G33" s="20">
        <v>65897</v>
      </c>
      <c r="H33" s="20">
        <v>21855</v>
      </c>
      <c r="I33" s="20">
        <v>464824</v>
      </c>
      <c r="J33" s="20">
        <v>208230</v>
      </c>
      <c r="K33" s="20">
        <v>0</v>
      </c>
      <c r="L33" s="29">
        <v>1697392</v>
      </c>
      <c r="M33" s="20">
        <v>0</v>
      </c>
      <c r="N33" s="21">
        <f t="shared" si="0"/>
        <v>16387486</v>
      </c>
    </row>
    <row r="34" spans="1:14" s="109" customFormat="1" x14ac:dyDescent="0.25">
      <c r="A34" s="8" t="s">
        <v>21</v>
      </c>
      <c r="B34" s="20">
        <v>51401098</v>
      </c>
      <c r="C34" s="20">
        <v>11511046</v>
      </c>
      <c r="D34" s="20">
        <v>1061204</v>
      </c>
      <c r="E34" s="20">
        <v>1524984</v>
      </c>
      <c r="F34" s="20">
        <v>190581</v>
      </c>
      <c r="G34" s="20">
        <v>310765</v>
      </c>
      <c r="H34" s="20">
        <v>55319</v>
      </c>
      <c r="I34" s="20">
        <v>1914649</v>
      </c>
      <c r="J34" s="20">
        <v>223637</v>
      </c>
      <c r="K34" s="20">
        <v>0</v>
      </c>
      <c r="L34" s="29">
        <v>6805088</v>
      </c>
      <c r="M34" s="20">
        <v>0</v>
      </c>
      <c r="N34" s="21">
        <f t="shared" si="0"/>
        <v>74998371</v>
      </c>
    </row>
    <row r="35" spans="1:14" s="109" customFormat="1" x14ac:dyDescent="0.25">
      <c r="A35" s="8" t="s">
        <v>22</v>
      </c>
      <c r="B35" s="20">
        <v>1848831</v>
      </c>
      <c r="C35" s="20">
        <v>414037</v>
      </c>
      <c r="D35" s="20">
        <v>38170</v>
      </c>
      <c r="E35" s="20">
        <v>54852</v>
      </c>
      <c r="F35" s="20">
        <v>6855</v>
      </c>
      <c r="G35" s="20">
        <v>11178</v>
      </c>
      <c r="H35" s="20">
        <v>55319</v>
      </c>
      <c r="I35" s="20">
        <v>120966</v>
      </c>
      <c r="J35" s="20">
        <v>195474</v>
      </c>
      <c r="K35" s="20">
        <v>0</v>
      </c>
      <c r="L35" s="29">
        <v>48860</v>
      </c>
      <c r="M35" s="20">
        <v>0</v>
      </c>
      <c r="N35" s="21">
        <f t="shared" si="0"/>
        <v>2794542</v>
      </c>
    </row>
    <row r="36" spans="1:14" s="109" customFormat="1" x14ac:dyDescent="0.25">
      <c r="A36" s="8" t="s">
        <v>23</v>
      </c>
      <c r="B36" s="20">
        <v>1988201</v>
      </c>
      <c r="C36" s="20">
        <v>445250</v>
      </c>
      <c r="D36" s="20">
        <v>41048</v>
      </c>
      <c r="E36" s="20">
        <v>58987</v>
      </c>
      <c r="F36" s="20">
        <v>7372</v>
      </c>
      <c r="G36" s="20">
        <v>12020</v>
      </c>
      <c r="H36" s="20">
        <v>55319</v>
      </c>
      <c r="I36" s="20">
        <v>161202</v>
      </c>
      <c r="J36" s="20">
        <v>256369</v>
      </c>
      <c r="K36" s="20">
        <v>0</v>
      </c>
      <c r="L36" s="29">
        <v>54053</v>
      </c>
      <c r="M36" s="20">
        <v>0</v>
      </c>
      <c r="N36" s="21">
        <f t="shared" si="0"/>
        <v>3079821</v>
      </c>
    </row>
    <row r="37" spans="1:14" s="109" customFormat="1" x14ac:dyDescent="0.25">
      <c r="A37" s="8" t="s">
        <v>24</v>
      </c>
      <c r="B37" s="20">
        <v>3788553</v>
      </c>
      <c r="C37" s="20">
        <v>848429</v>
      </c>
      <c r="D37" s="20">
        <v>78217</v>
      </c>
      <c r="E37" s="20">
        <v>112400</v>
      </c>
      <c r="F37" s="20">
        <v>14047</v>
      </c>
      <c r="G37" s="20">
        <v>22905</v>
      </c>
      <c r="H37" s="20">
        <v>55319</v>
      </c>
      <c r="I37" s="20">
        <v>200538</v>
      </c>
      <c r="J37" s="20">
        <v>208202</v>
      </c>
      <c r="K37" s="20">
        <v>0</v>
      </c>
      <c r="L37" s="29">
        <v>802209</v>
      </c>
      <c r="M37" s="20">
        <v>0</v>
      </c>
      <c r="N37" s="21">
        <f t="shared" si="0"/>
        <v>6130819</v>
      </c>
    </row>
    <row r="38" spans="1:14" s="109" customFormat="1" x14ac:dyDescent="0.25">
      <c r="A38" s="8" t="s">
        <v>25</v>
      </c>
      <c r="B38" s="20">
        <v>1610108</v>
      </c>
      <c r="C38" s="20">
        <v>360575</v>
      </c>
      <c r="D38" s="20">
        <v>33241</v>
      </c>
      <c r="E38" s="20">
        <v>47769</v>
      </c>
      <c r="F38" s="20">
        <v>5970</v>
      </c>
      <c r="G38" s="20">
        <v>9735</v>
      </c>
      <c r="H38" s="20">
        <v>21854</v>
      </c>
      <c r="I38" s="20">
        <v>137737</v>
      </c>
      <c r="J38" s="20">
        <v>229652</v>
      </c>
      <c r="K38" s="20">
        <v>0</v>
      </c>
      <c r="L38" s="29">
        <v>0</v>
      </c>
      <c r="M38" s="20">
        <v>0</v>
      </c>
      <c r="N38" s="21">
        <f t="shared" si="0"/>
        <v>2456641</v>
      </c>
    </row>
    <row r="39" spans="1:14" s="109" customFormat="1" x14ac:dyDescent="0.25">
      <c r="A39" s="8" t="s">
        <v>26</v>
      </c>
      <c r="B39" s="20">
        <v>42544068</v>
      </c>
      <c r="C39" s="20">
        <v>9527553</v>
      </c>
      <c r="D39" s="20">
        <v>878346</v>
      </c>
      <c r="E39" s="20">
        <v>1262211</v>
      </c>
      <c r="F39" s="20">
        <v>157741</v>
      </c>
      <c r="G39" s="20">
        <v>257216</v>
      </c>
      <c r="H39" s="20">
        <v>55319</v>
      </c>
      <c r="I39" s="20">
        <v>1510849</v>
      </c>
      <c r="J39" s="20">
        <v>192314</v>
      </c>
      <c r="K39" s="20">
        <v>0</v>
      </c>
      <c r="L39" s="29">
        <v>9071347</v>
      </c>
      <c r="M39" s="20">
        <v>0</v>
      </c>
      <c r="N39" s="21">
        <f t="shared" si="0"/>
        <v>65456964</v>
      </c>
    </row>
    <row r="40" spans="1:14" s="109" customFormat="1" x14ac:dyDescent="0.25">
      <c r="A40" s="8" t="s">
        <v>27</v>
      </c>
      <c r="B40" s="20">
        <v>1682517</v>
      </c>
      <c r="C40" s="20">
        <v>376792</v>
      </c>
      <c r="D40" s="20">
        <v>34737</v>
      </c>
      <c r="E40" s="20">
        <v>49917</v>
      </c>
      <c r="F40" s="20">
        <v>6238</v>
      </c>
      <c r="G40" s="20">
        <v>10172</v>
      </c>
      <c r="H40" s="20">
        <v>21855</v>
      </c>
      <c r="I40" s="20">
        <v>124421</v>
      </c>
      <c r="J40" s="20">
        <v>204640</v>
      </c>
      <c r="K40" s="20">
        <v>18</v>
      </c>
      <c r="L40" s="29">
        <v>0</v>
      </c>
      <c r="M40" s="20">
        <v>0</v>
      </c>
      <c r="N40" s="21">
        <f t="shared" si="0"/>
        <v>2511307</v>
      </c>
    </row>
    <row r="41" spans="1:14" s="109" customFormat="1" x14ac:dyDescent="0.25">
      <c r="A41" s="8" t="s">
        <v>28</v>
      </c>
      <c r="B41" s="20">
        <v>2453075</v>
      </c>
      <c r="C41" s="20">
        <v>549355</v>
      </c>
      <c r="D41" s="20">
        <v>50645</v>
      </c>
      <c r="E41" s="20">
        <v>72779</v>
      </c>
      <c r="F41" s="20">
        <v>9095</v>
      </c>
      <c r="G41" s="20">
        <v>14831</v>
      </c>
      <c r="H41" s="20">
        <v>21854</v>
      </c>
      <c r="I41" s="20">
        <v>157178</v>
      </c>
      <c r="J41" s="20">
        <v>207817</v>
      </c>
      <c r="K41" s="20">
        <v>0</v>
      </c>
      <c r="L41" s="29">
        <v>0</v>
      </c>
      <c r="M41" s="20">
        <v>0</v>
      </c>
      <c r="N41" s="21">
        <f t="shared" si="0"/>
        <v>3536629</v>
      </c>
    </row>
    <row r="42" spans="1:14" s="109" customFormat="1" x14ac:dyDescent="0.25">
      <c r="A42" s="8" t="s">
        <v>29</v>
      </c>
      <c r="B42" s="20">
        <v>2477646</v>
      </c>
      <c r="C42" s="20">
        <v>554856</v>
      </c>
      <c r="D42" s="20">
        <v>51152</v>
      </c>
      <c r="E42" s="20">
        <v>73508</v>
      </c>
      <c r="F42" s="20">
        <v>9186</v>
      </c>
      <c r="G42" s="20">
        <v>14980</v>
      </c>
      <c r="H42" s="20">
        <v>21855</v>
      </c>
      <c r="I42" s="20">
        <v>141435</v>
      </c>
      <c r="J42" s="20">
        <v>176416</v>
      </c>
      <c r="K42" s="20">
        <v>0</v>
      </c>
      <c r="L42" s="29">
        <v>0</v>
      </c>
      <c r="M42" s="20">
        <v>0</v>
      </c>
      <c r="N42" s="21">
        <f t="shared" si="0"/>
        <v>3521034</v>
      </c>
    </row>
    <row r="43" spans="1:14" s="109" customFormat="1" ht="12.75" customHeight="1" x14ac:dyDescent="0.25">
      <c r="A43" s="8" t="s">
        <v>30</v>
      </c>
      <c r="B43" s="20">
        <v>1476216</v>
      </c>
      <c r="C43" s="20">
        <v>330592</v>
      </c>
      <c r="D43" s="20">
        <v>30477</v>
      </c>
      <c r="E43" s="20">
        <v>43797</v>
      </c>
      <c r="F43" s="20">
        <v>5473</v>
      </c>
      <c r="G43" s="20">
        <v>8925</v>
      </c>
      <c r="H43" s="20">
        <v>21855</v>
      </c>
      <c r="I43" s="20">
        <v>112886</v>
      </c>
      <c r="J43" s="20">
        <v>194988</v>
      </c>
      <c r="K43" s="20">
        <v>0</v>
      </c>
      <c r="L43" s="29">
        <v>1153</v>
      </c>
      <c r="M43" s="20">
        <v>0</v>
      </c>
      <c r="N43" s="21">
        <f t="shared" si="0"/>
        <v>2226362</v>
      </c>
    </row>
    <row r="44" spans="1:14" s="109" customFormat="1" x14ac:dyDescent="0.25">
      <c r="A44" s="8" t="s">
        <v>31</v>
      </c>
      <c r="B44" s="20">
        <v>75054825</v>
      </c>
      <c r="C44" s="20">
        <v>16808193</v>
      </c>
      <c r="D44" s="20">
        <v>1549548</v>
      </c>
      <c r="E44" s="20">
        <v>2226750</v>
      </c>
      <c r="F44" s="20">
        <v>278282</v>
      </c>
      <c r="G44" s="20">
        <v>453773</v>
      </c>
      <c r="H44" s="20">
        <v>55319</v>
      </c>
      <c r="I44" s="20">
        <v>2459246</v>
      </c>
      <c r="J44" s="20">
        <v>235021</v>
      </c>
      <c r="K44" s="20">
        <v>220</v>
      </c>
      <c r="L44" s="29">
        <v>10080845</v>
      </c>
      <c r="M44" s="20">
        <v>0</v>
      </c>
      <c r="N44" s="21">
        <f t="shared" si="0"/>
        <v>109202022</v>
      </c>
    </row>
    <row r="45" spans="1:14" s="109" customFormat="1" x14ac:dyDescent="0.25">
      <c r="A45" s="8" t="s">
        <v>32</v>
      </c>
      <c r="B45" s="20">
        <v>14789874</v>
      </c>
      <c r="C45" s="20">
        <v>3312126</v>
      </c>
      <c r="D45" s="20">
        <v>305345</v>
      </c>
      <c r="E45" s="20">
        <v>438791</v>
      </c>
      <c r="F45" s="20">
        <v>54837</v>
      </c>
      <c r="G45" s="20">
        <v>89418</v>
      </c>
      <c r="H45" s="20">
        <v>55319</v>
      </c>
      <c r="I45" s="20">
        <v>561194</v>
      </c>
      <c r="J45" s="20">
        <v>225173</v>
      </c>
      <c r="K45" s="20">
        <v>0</v>
      </c>
      <c r="L45" s="29">
        <v>1348594</v>
      </c>
      <c r="M45" s="20">
        <v>0</v>
      </c>
      <c r="N45" s="21">
        <f t="shared" si="0"/>
        <v>21180671</v>
      </c>
    </row>
    <row r="46" spans="1:14" s="109" customFormat="1" x14ac:dyDescent="0.25">
      <c r="A46" s="8" t="s">
        <v>33</v>
      </c>
      <c r="B46" s="20">
        <v>1918654</v>
      </c>
      <c r="C46" s="20">
        <v>429674</v>
      </c>
      <c r="D46" s="20">
        <v>39612</v>
      </c>
      <c r="E46" s="20">
        <v>56923</v>
      </c>
      <c r="F46" s="20">
        <v>7114</v>
      </c>
      <c r="G46" s="20">
        <v>11600</v>
      </c>
      <c r="H46" s="20">
        <v>21855</v>
      </c>
      <c r="I46" s="20">
        <v>122312</v>
      </c>
      <c r="J46" s="20">
        <v>178986</v>
      </c>
      <c r="K46" s="20">
        <v>0</v>
      </c>
      <c r="L46" s="29">
        <v>29474</v>
      </c>
      <c r="M46" s="20">
        <v>0</v>
      </c>
      <c r="N46" s="21">
        <f t="shared" si="0"/>
        <v>2816204</v>
      </c>
    </row>
    <row r="47" spans="1:14" s="109" customFormat="1" x14ac:dyDescent="0.25">
      <c r="A47" s="8" t="s">
        <v>34</v>
      </c>
      <c r="B47" s="20">
        <v>5920532</v>
      </c>
      <c r="C47" s="20">
        <v>1325875</v>
      </c>
      <c r="D47" s="20">
        <v>122232</v>
      </c>
      <c r="E47" s="20">
        <v>175652</v>
      </c>
      <c r="F47" s="20">
        <v>21952</v>
      </c>
      <c r="G47" s="20">
        <v>35795</v>
      </c>
      <c r="H47" s="20">
        <v>55319</v>
      </c>
      <c r="I47" s="20">
        <v>278064</v>
      </c>
      <c r="J47" s="20">
        <v>197751</v>
      </c>
      <c r="K47" s="20">
        <v>0</v>
      </c>
      <c r="L47" s="29">
        <v>26177</v>
      </c>
      <c r="M47" s="20">
        <v>0</v>
      </c>
      <c r="N47" s="21">
        <f t="shared" si="0"/>
        <v>8159349</v>
      </c>
    </row>
    <row r="48" spans="1:14" s="109" customFormat="1" x14ac:dyDescent="0.25">
      <c r="A48" s="8" t="s">
        <v>35</v>
      </c>
      <c r="B48" s="20">
        <v>1373943</v>
      </c>
      <c r="C48" s="20">
        <v>307704</v>
      </c>
      <c r="D48" s="20">
        <v>28367</v>
      </c>
      <c r="E48" s="20">
        <v>40763</v>
      </c>
      <c r="F48" s="20">
        <v>5094</v>
      </c>
      <c r="G48" s="20">
        <v>8307</v>
      </c>
      <c r="H48" s="20">
        <v>21855</v>
      </c>
      <c r="I48" s="20">
        <v>85077</v>
      </c>
      <c r="J48" s="20">
        <v>150093</v>
      </c>
      <c r="K48" s="20">
        <v>0</v>
      </c>
      <c r="L48" s="29">
        <v>0</v>
      </c>
      <c r="M48" s="20">
        <v>0</v>
      </c>
      <c r="N48" s="21">
        <f t="shared" si="0"/>
        <v>2021203</v>
      </c>
    </row>
    <row r="49" spans="1:14" s="109" customFormat="1" x14ac:dyDescent="0.25">
      <c r="A49" s="8" t="s">
        <v>36</v>
      </c>
      <c r="B49" s="20">
        <v>3374215</v>
      </c>
      <c r="C49" s="20">
        <v>755640</v>
      </c>
      <c r="D49" s="20">
        <v>69662</v>
      </c>
      <c r="E49" s="20">
        <v>100107</v>
      </c>
      <c r="F49" s="20">
        <v>12511</v>
      </c>
      <c r="G49" s="20">
        <v>20400</v>
      </c>
      <c r="H49" s="20">
        <v>21855</v>
      </c>
      <c r="I49" s="20">
        <v>209760</v>
      </c>
      <c r="J49" s="20">
        <v>240597</v>
      </c>
      <c r="K49" s="20">
        <v>8</v>
      </c>
      <c r="L49" s="29">
        <v>83192</v>
      </c>
      <c r="M49" s="20">
        <v>0</v>
      </c>
      <c r="N49" s="21">
        <f t="shared" si="0"/>
        <v>4887947</v>
      </c>
    </row>
    <row r="50" spans="1:14" s="109" customFormat="1" x14ac:dyDescent="0.25">
      <c r="A50" s="8" t="s">
        <v>37</v>
      </c>
      <c r="B50" s="20">
        <v>30306252</v>
      </c>
      <c r="C50" s="20">
        <v>6786949</v>
      </c>
      <c r="D50" s="20">
        <v>625689</v>
      </c>
      <c r="E50" s="20">
        <v>899135</v>
      </c>
      <c r="F50" s="20">
        <v>112367</v>
      </c>
      <c r="G50" s="20">
        <v>183228</v>
      </c>
      <c r="H50" s="20">
        <v>21855</v>
      </c>
      <c r="I50" s="20">
        <v>1095819</v>
      </c>
      <c r="J50" s="20">
        <v>204444</v>
      </c>
      <c r="K50" s="20">
        <v>0</v>
      </c>
      <c r="L50" s="29">
        <v>3892151</v>
      </c>
      <c r="M50" s="20">
        <v>0</v>
      </c>
      <c r="N50" s="21">
        <f t="shared" si="0"/>
        <v>44127889</v>
      </c>
    </row>
    <row r="51" spans="1:14" s="109" customFormat="1" x14ac:dyDescent="0.25">
      <c r="A51" s="8" t="s">
        <v>38</v>
      </c>
      <c r="B51" s="20">
        <v>3791989</v>
      </c>
      <c r="C51" s="20">
        <v>849199</v>
      </c>
      <c r="D51" s="20">
        <v>78288</v>
      </c>
      <c r="E51" s="20">
        <v>112502</v>
      </c>
      <c r="F51" s="20">
        <v>14060</v>
      </c>
      <c r="G51" s="20">
        <v>22926</v>
      </c>
      <c r="H51" s="20">
        <v>21855</v>
      </c>
      <c r="I51" s="20">
        <v>231776</v>
      </c>
      <c r="J51" s="20">
        <v>253309</v>
      </c>
      <c r="K51" s="20">
        <v>0</v>
      </c>
      <c r="L51" s="29">
        <v>0</v>
      </c>
      <c r="M51" s="20">
        <v>0</v>
      </c>
      <c r="N51" s="21">
        <f t="shared" si="0"/>
        <v>5375904</v>
      </c>
    </row>
    <row r="52" spans="1:14" s="109" customFormat="1" x14ac:dyDescent="0.25">
      <c r="A52" s="8" t="s">
        <v>39</v>
      </c>
      <c r="B52" s="20">
        <v>7368954</v>
      </c>
      <c r="C52" s="20">
        <v>1650244</v>
      </c>
      <c r="D52" s="20">
        <v>152136</v>
      </c>
      <c r="E52" s="20">
        <v>218624</v>
      </c>
      <c r="F52" s="20">
        <v>27322</v>
      </c>
      <c r="G52" s="20">
        <v>44552</v>
      </c>
      <c r="H52" s="20">
        <v>55319</v>
      </c>
      <c r="I52" s="20">
        <v>311380</v>
      </c>
      <c r="J52" s="20">
        <v>206369</v>
      </c>
      <c r="K52" s="20">
        <v>0</v>
      </c>
      <c r="L52" s="29">
        <v>431064</v>
      </c>
      <c r="M52" s="20">
        <v>0</v>
      </c>
      <c r="N52" s="21">
        <f t="shared" si="0"/>
        <v>10465964</v>
      </c>
    </row>
    <row r="53" spans="1:14" s="109" customFormat="1" x14ac:dyDescent="0.25">
      <c r="A53" s="8" t="s">
        <v>40</v>
      </c>
      <c r="B53" s="20">
        <v>34641247</v>
      </c>
      <c r="C53" s="20">
        <v>7757752</v>
      </c>
      <c r="D53" s="20">
        <v>715187</v>
      </c>
      <c r="E53" s="20">
        <v>1027747</v>
      </c>
      <c r="F53" s="20">
        <v>128440</v>
      </c>
      <c r="G53" s="20">
        <v>209437</v>
      </c>
      <c r="H53" s="20">
        <v>21855</v>
      </c>
      <c r="I53" s="20">
        <v>1267000</v>
      </c>
      <c r="J53" s="20">
        <v>202227</v>
      </c>
      <c r="K53" s="20">
        <v>3</v>
      </c>
      <c r="L53" s="29">
        <v>9735765</v>
      </c>
      <c r="M53" s="20">
        <v>0</v>
      </c>
      <c r="N53" s="21">
        <f t="shared" si="0"/>
        <v>55706660</v>
      </c>
    </row>
    <row r="54" spans="1:14" s="109" customFormat="1" x14ac:dyDescent="0.25">
      <c r="A54" s="8" t="s">
        <v>41</v>
      </c>
      <c r="B54" s="20">
        <v>1819025</v>
      </c>
      <c r="C54" s="20">
        <v>407363</v>
      </c>
      <c r="D54" s="20">
        <v>37555</v>
      </c>
      <c r="E54" s="20">
        <v>53967</v>
      </c>
      <c r="F54" s="20">
        <v>6744</v>
      </c>
      <c r="G54" s="20">
        <v>10998</v>
      </c>
      <c r="H54" s="20">
        <v>21855</v>
      </c>
      <c r="I54" s="20">
        <v>139013</v>
      </c>
      <c r="J54" s="20">
        <v>221959</v>
      </c>
      <c r="K54" s="20">
        <v>0</v>
      </c>
      <c r="L54" s="29">
        <v>11719</v>
      </c>
      <c r="M54" s="20">
        <v>0</v>
      </c>
      <c r="N54" s="21">
        <f t="shared" si="0"/>
        <v>2730198</v>
      </c>
    </row>
    <row r="55" spans="1:14" s="109" customFormat="1" ht="14.4" thickBot="1" x14ac:dyDescent="0.3">
      <c r="A55" s="171" t="s">
        <v>42</v>
      </c>
      <c r="B55" s="172">
        <v>3285203</v>
      </c>
      <c r="C55" s="172">
        <v>735709</v>
      </c>
      <c r="D55" s="172">
        <v>67825</v>
      </c>
      <c r="E55" s="172">
        <v>97466</v>
      </c>
      <c r="F55" s="172">
        <v>12181</v>
      </c>
      <c r="G55" s="172">
        <v>19862</v>
      </c>
      <c r="H55" s="172">
        <v>21855</v>
      </c>
      <c r="I55" s="172">
        <v>232226</v>
      </c>
      <c r="J55" s="172">
        <v>290453</v>
      </c>
      <c r="K55" s="172">
        <v>0</v>
      </c>
      <c r="L55" s="178">
        <v>40682</v>
      </c>
      <c r="M55" s="172">
        <v>0</v>
      </c>
      <c r="N55" s="173">
        <f t="shared" si="0"/>
        <v>4803462</v>
      </c>
    </row>
    <row r="56" spans="1:14" s="109" customFormat="1" ht="14.4" thickBot="1" x14ac:dyDescent="0.3">
      <c r="A56" s="39" t="s">
        <v>43</v>
      </c>
      <c r="B56" s="37">
        <f>SUM(B13:B55)</f>
        <v>398435605</v>
      </c>
      <c r="C56" s="37">
        <f t="shared" ref="C56:J56" si="1">SUM(C13:C55)</f>
        <v>89227873</v>
      </c>
      <c r="D56" s="37">
        <f t="shared" si="1"/>
        <v>8225921</v>
      </c>
      <c r="E56" s="37">
        <f t="shared" si="1"/>
        <v>11820912</v>
      </c>
      <c r="F56" s="37">
        <f>SUM(F13:F55)</f>
        <v>1477287</v>
      </c>
      <c r="G56" s="37">
        <f t="shared" si="1"/>
        <v>2408894</v>
      </c>
      <c r="H56" s="37">
        <f t="shared" si="1"/>
        <v>1475180</v>
      </c>
      <c r="I56" s="37">
        <f>SUM(I13:I55)</f>
        <v>16667183</v>
      </c>
      <c r="J56" s="37">
        <f t="shared" si="1"/>
        <v>9150722</v>
      </c>
      <c r="K56" s="37">
        <f>SUM(K13:K55)</f>
        <v>695</v>
      </c>
      <c r="L56" s="37">
        <f>SUM(L13:L55)</f>
        <v>56048967</v>
      </c>
      <c r="M56" s="37">
        <f>SUM(M13:M55)</f>
        <v>0</v>
      </c>
      <c r="N56" s="38">
        <f>SUM(N13:N55)</f>
        <v>594939239</v>
      </c>
    </row>
    <row r="58" spans="1:14" s="112" customFormat="1" x14ac:dyDescent="0.25"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4"/>
    </row>
    <row r="59" spans="1:14" s="112" customFormat="1" x14ac:dyDescent="0.25">
      <c r="A59" s="115"/>
    </row>
    <row r="60" spans="1:14" s="109" customFormat="1" x14ac:dyDescent="0.25">
      <c r="A60" s="116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</row>
    <row r="61" spans="1:14" s="109" customFormat="1" x14ac:dyDescent="0.25"/>
    <row r="62" spans="1:14" s="109" customFormat="1" x14ac:dyDescent="0.25"/>
    <row r="63" spans="1:14" s="109" customFormat="1" x14ac:dyDescent="0.25"/>
    <row r="64" spans="1:14" s="109" customFormat="1" x14ac:dyDescent="0.25"/>
    <row r="65" spans="2:14" s="109" customFormat="1" x14ac:dyDescent="0.25"/>
    <row r="66" spans="2:14" s="109" customFormat="1" x14ac:dyDescent="0.25"/>
    <row r="67" spans="2:14" s="109" customFormat="1" x14ac:dyDescent="0.25"/>
    <row r="68" spans="2:14" s="109" customFormat="1" x14ac:dyDescent="0.25"/>
    <row r="69" spans="2:14" s="109" customFormat="1" x14ac:dyDescent="0.25"/>
    <row r="70" spans="2:14" s="109" customFormat="1" x14ac:dyDescent="0.25"/>
    <row r="71" spans="2:14" s="109" customFormat="1" ht="12.75" customHeight="1" x14ac:dyDescent="0.25">
      <c r="B71" s="117"/>
      <c r="C71" s="192" t="s">
        <v>102</v>
      </c>
      <c r="D71" s="192"/>
      <c r="E71" s="192"/>
      <c r="F71" s="192"/>
      <c r="G71" s="192"/>
      <c r="H71" s="192"/>
      <c r="I71" s="192"/>
      <c r="J71" s="192"/>
      <c r="K71" s="118"/>
      <c r="L71" s="117"/>
      <c r="M71" s="117"/>
      <c r="N71" s="117"/>
    </row>
    <row r="72" spans="2:14" s="109" customFormat="1" ht="12.75" customHeight="1" x14ac:dyDescent="0.25">
      <c r="C72" s="189" t="s">
        <v>103</v>
      </c>
      <c r="D72" s="189"/>
      <c r="E72" s="189"/>
      <c r="F72" s="189"/>
      <c r="G72" s="189"/>
      <c r="H72" s="189"/>
      <c r="I72" s="189"/>
      <c r="J72" s="189"/>
      <c r="K72" s="119"/>
    </row>
    <row r="73" spans="2:14" s="109" customFormat="1" x14ac:dyDescent="0.25">
      <c r="G73" s="120"/>
      <c r="H73" s="121" t="s">
        <v>44</v>
      </c>
      <c r="I73" s="119"/>
      <c r="J73" s="121" t="s">
        <v>45</v>
      </c>
      <c r="K73" s="121"/>
    </row>
    <row r="74" spans="2:14" s="109" customFormat="1" x14ac:dyDescent="0.25"/>
    <row r="75" spans="2:14" s="109" customFormat="1" x14ac:dyDescent="0.25">
      <c r="C75" s="122" t="s">
        <v>46</v>
      </c>
      <c r="D75" s="111"/>
      <c r="E75" s="111"/>
      <c r="F75" s="111"/>
      <c r="G75" s="123"/>
      <c r="H75" s="113">
        <v>1992178024</v>
      </c>
      <c r="I75" s="121" t="s">
        <v>47</v>
      </c>
      <c r="J75" s="113">
        <v>398435605</v>
      </c>
      <c r="K75" s="113"/>
    </row>
    <row r="76" spans="2:14" s="109" customFormat="1" x14ac:dyDescent="0.25">
      <c r="C76" s="122"/>
      <c r="D76" s="111"/>
      <c r="E76" s="111"/>
      <c r="F76" s="111"/>
      <c r="G76" s="123"/>
      <c r="H76" s="113"/>
      <c r="I76" s="120"/>
      <c r="J76" s="113"/>
      <c r="K76" s="113"/>
    </row>
    <row r="77" spans="2:14" s="109" customFormat="1" x14ac:dyDescent="0.25">
      <c r="C77" s="120" t="s">
        <v>48</v>
      </c>
      <c r="D77" s="120"/>
      <c r="E77" s="120"/>
      <c r="F77" s="120"/>
      <c r="H77" s="113">
        <v>89227873</v>
      </c>
      <c r="I77" s="121" t="s">
        <v>66</v>
      </c>
      <c r="J77" s="113">
        <v>89227873</v>
      </c>
      <c r="K77" s="113"/>
    </row>
    <row r="78" spans="2:14" s="109" customFormat="1" x14ac:dyDescent="0.25">
      <c r="C78" s="120"/>
      <c r="D78" s="120"/>
      <c r="E78" s="120"/>
      <c r="F78" s="120"/>
      <c r="H78" s="113"/>
      <c r="I78" s="121"/>
      <c r="J78" s="113"/>
      <c r="K78" s="113"/>
    </row>
    <row r="79" spans="2:14" s="109" customFormat="1" x14ac:dyDescent="0.25">
      <c r="C79" s="120" t="s">
        <v>70</v>
      </c>
      <c r="D79" s="120"/>
      <c r="E79" s="120"/>
      <c r="F79" s="120"/>
      <c r="H79" s="113">
        <v>41129608</v>
      </c>
      <c r="I79" s="121" t="s">
        <v>47</v>
      </c>
      <c r="J79" s="113">
        <v>8225921</v>
      </c>
      <c r="K79" s="113"/>
    </row>
    <row r="80" spans="2:14" s="109" customFormat="1" x14ac:dyDescent="0.25">
      <c r="C80" s="120"/>
      <c r="H80" s="113"/>
      <c r="I80" s="121"/>
      <c r="J80" s="113"/>
      <c r="K80" s="113"/>
    </row>
    <row r="81" spans="3:13" s="109" customFormat="1" x14ac:dyDescent="0.25">
      <c r="C81" s="120" t="s">
        <v>75</v>
      </c>
      <c r="H81" s="113">
        <v>59104559</v>
      </c>
      <c r="I81" s="121" t="s">
        <v>47</v>
      </c>
      <c r="J81" s="113">
        <v>11820912</v>
      </c>
      <c r="K81" s="113"/>
    </row>
    <row r="82" spans="3:13" s="109" customFormat="1" x14ac:dyDescent="0.25">
      <c r="C82" s="120"/>
      <c r="H82" s="113"/>
      <c r="I82" s="121"/>
      <c r="J82" s="113"/>
      <c r="K82" s="113"/>
    </row>
    <row r="83" spans="3:13" s="109" customFormat="1" x14ac:dyDescent="0.25">
      <c r="C83" s="120" t="s">
        <v>89</v>
      </c>
      <c r="H83" s="113">
        <v>7386433</v>
      </c>
      <c r="I83" s="121" t="s">
        <v>47</v>
      </c>
      <c r="J83" s="113">
        <v>1477287</v>
      </c>
      <c r="K83" s="113"/>
    </row>
    <row r="84" spans="3:13" s="109" customFormat="1" x14ac:dyDescent="0.25">
      <c r="C84" s="120"/>
      <c r="H84" s="113"/>
      <c r="I84" s="121"/>
      <c r="J84" s="113"/>
      <c r="K84" s="113"/>
    </row>
    <row r="85" spans="3:13" s="109" customFormat="1" x14ac:dyDescent="0.25">
      <c r="C85" s="120" t="s">
        <v>49</v>
      </c>
      <c r="D85" s="120"/>
      <c r="E85" s="120"/>
      <c r="F85" s="120"/>
      <c r="H85" s="113">
        <v>12044471</v>
      </c>
      <c r="I85" s="121" t="s">
        <v>47</v>
      </c>
      <c r="J85" s="113">
        <v>2408894</v>
      </c>
      <c r="K85" s="113"/>
    </row>
    <row r="86" spans="3:13" s="109" customFormat="1" x14ac:dyDescent="0.25">
      <c r="C86" s="120"/>
      <c r="D86" s="120"/>
      <c r="E86" s="120"/>
      <c r="F86" s="120"/>
      <c r="I86" s="121"/>
      <c r="K86" s="113"/>
    </row>
    <row r="87" spans="3:13" s="109" customFormat="1" x14ac:dyDescent="0.25">
      <c r="C87" s="120" t="s">
        <v>50</v>
      </c>
      <c r="D87" s="120"/>
      <c r="E87" s="120"/>
      <c r="F87" s="120"/>
      <c r="G87" s="120"/>
      <c r="H87" s="113">
        <v>7375898</v>
      </c>
      <c r="I87" s="121" t="s">
        <v>47</v>
      </c>
      <c r="J87" s="113">
        <v>1475180</v>
      </c>
      <c r="K87" s="113"/>
    </row>
    <row r="88" spans="3:13" s="109" customFormat="1" x14ac:dyDescent="0.25">
      <c r="C88" s="120"/>
      <c r="D88" s="120"/>
      <c r="E88" s="120"/>
      <c r="F88" s="120"/>
      <c r="G88" s="120"/>
      <c r="H88" s="113"/>
      <c r="I88" s="121"/>
      <c r="J88" s="113"/>
      <c r="K88" s="113"/>
    </row>
    <row r="89" spans="3:13" s="109" customFormat="1" x14ac:dyDescent="0.25">
      <c r="C89" s="120" t="s">
        <v>71</v>
      </c>
      <c r="H89" s="113">
        <v>83335915</v>
      </c>
      <c r="I89" s="121" t="s">
        <v>47</v>
      </c>
      <c r="J89" s="113">
        <v>16667183</v>
      </c>
      <c r="K89" s="113"/>
    </row>
    <row r="90" spans="3:13" s="109" customFormat="1" x14ac:dyDescent="0.25">
      <c r="C90" s="120"/>
      <c r="H90" s="113"/>
      <c r="I90" s="121"/>
      <c r="J90" s="113"/>
      <c r="K90" s="113"/>
    </row>
    <row r="91" spans="3:13" s="109" customFormat="1" x14ac:dyDescent="0.25">
      <c r="C91" s="120" t="s">
        <v>51</v>
      </c>
      <c r="D91" s="120"/>
      <c r="E91" s="120"/>
      <c r="F91" s="120"/>
      <c r="H91" s="113">
        <v>45753610</v>
      </c>
      <c r="I91" s="121" t="s">
        <v>47</v>
      </c>
      <c r="J91" s="113">
        <v>9150722</v>
      </c>
      <c r="K91" s="113"/>
    </row>
    <row r="92" spans="3:13" s="109" customFormat="1" x14ac:dyDescent="0.25">
      <c r="C92" s="120"/>
      <c r="D92" s="120"/>
      <c r="E92" s="120"/>
      <c r="F92" s="120"/>
      <c r="H92" s="113"/>
      <c r="I92" s="121"/>
      <c r="J92" s="113"/>
      <c r="K92" s="113"/>
    </row>
    <row r="93" spans="3:13" s="109" customFormat="1" x14ac:dyDescent="0.25">
      <c r="C93" s="120" t="s">
        <v>76</v>
      </c>
      <c r="D93" s="120"/>
      <c r="E93" s="120"/>
      <c r="F93" s="120"/>
      <c r="H93" s="113">
        <v>3477</v>
      </c>
      <c r="I93" s="121" t="s">
        <v>47</v>
      </c>
      <c r="J93" s="113">
        <v>695</v>
      </c>
      <c r="K93" s="113"/>
    </row>
    <row r="94" spans="3:13" s="109" customFormat="1" x14ac:dyDescent="0.25">
      <c r="C94" s="120"/>
      <c r="D94" s="120"/>
      <c r="E94" s="120"/>
      <c r="F94" s="120"/>
      <c r="H94" s="113"/>
      <c r="I94" s="121"/>
      <c r="J94" s="113"/>
      <c r="K94" s="113"/>
    </row>
    <row r="95" spans="3:13" s="109" customFormat="1" x14ac:dyDescent="0.25">
      <c r="C95" s="120" t="s">
        <v>65</v>
      </c>
      <c r="H95" s="114">
        <v>56048967</v>
      </c>
      <c r="I95" s="121" t="s">
        <v>66</v>
      </c>
      <c r="J95" s="114">
        <v>56048967</v>
      </c>
      <c r="K95" s="114"/>
      <c r="L95" s="113"/>
      <c r="M95" s="113"/>
    </row>
    <row r="96" spans="3:13" s="109" customFormat="1" x14ac:dyDescent="0.25">
      <c r="C96" s="120"/>
      <c r="H96" s="114"/>
      <c r="I96" s="121"/>
      <c r="J96" s="114"/>
      <c r="K96" s="114"/>
      <c r="L96" s="113"/>
      <c r="M96" s="113"/>
    </row>
    <row r="97" spans="3:14" s="109" customFormat="1" x14ac:dyDescent="0.25">
      <c r="C97" s="120" t="s">
        <v>77</v>
      </c>
      <c r="H97" s="124">
        <v>0</v>
      </c>
      <c r="I97" s="121" t="s">
        <v>78</v>
      </c>
      <c r="J97" s="124">
        <v>0</v>
      </c>
      <c r="K97" s="114"/>
      <c r="L97" s="113"/>
      <c r="M97" s="113"/>
    </row>
    <row r="98" spans="3:14" s="109" customFormat="1" x14ac:dyDescent="0.25">
      <c r="C98" s="120"/>
      <c r="H98" s="113"/>
      <c r="I98" s="121"/>
      <c r="J98" s="113"/>
      <c r="K98" s="113"/>
    </row>
    <row r="99" spans="3:14" s="109" customFormat="1" ht="14.4" thickBot="1" x14ac:dyDescent="0.3">
      <c r="G99" s="123"/>
      <c r="H99" s="125">
        <f>SUM(H75:H97)</f>
        <v>2393588835</v>
      </c>
      <c r="J99" s="125">
        <f>SUM(J75:J97)</f>
        <v>594939239</v>
      </c>
      <c r="K99" s="114"/>
      <c r="L99" s="113"/>
      <c r="N99" s="112"/>
    </row>
    <row r="100" spans="3:14" s="109" customFormat="1" ht="14.4" thickTop="1" x14ac:dyDescent="0.25"/>
    <row r="101" spans="3:14" s="109" customFormat="1" x14ac:dyDescent="0.25">
      <c r="J101" s="110"/>
      <c r="K101" s="110"/>
    </row>
    <row r="102" spans="3:14" s="109" customFormat="1" x14ac:dyDescent="0.25">
      <c r="J102" s="113"/>
      <c r="K102" s="113"/>
    </row>
    <row r="103" spans="3:14" s="109" customFormat="1" x14ac:dyDescent="0.25"/>
    <row r="104" spans="3:14" s="109" customFormat="1" x14ac:dyDescent="0.25"/>
    <row r="105" spans="3:14" s="109" customFormat="1" x14ac:dyDescent="0.25"/>
    <row r="106" spans="3:14" s="109" customFormat="1" x14ac:dyDescent="0.25"/>
    <row r="107" spans="3:14" s="109" customFormat="1" x14ac:dyDescent="0.25"/>
    <row r="108" spans="3:14" s="109" customFormat="1" x14ac:dyDescent="0.25"/>
    <row r="109" spans="3:14" s="109" customFormat="1" x14ac:dyDescent="0.25"/>
    <row r="110" spans="3:14" s="109" customFormat="1" x14ac:dyDescent="0.25"/>
    <row r="111" spans="3:14" s="109" customFormat="1" x14ac:dyDescent="0.25"/>
    <row r="112" spans="3:14" s="109" customFormat="1" x14ac:dyDescent="0.25"/>
    <row r="113" spans="10:14" s="109" customFormat="1" x14ac:dyDescent="0.25"/>
    <row r="114" spans="10:14" s="109" customFormat="1" x14ac:dyDescent="0.25"/>
    <row r="115" spans="10:14" s="109" customFormat="1" x14ac:dyDescent="0.25"/>
    <row r="116" spans="10:14" s="109" customFormat="1" x14ac:dyDescent="0.25"/>
    <row r="117" spans="10:14" s="109" customFormat="1" x14ac:dyDescent="0.25"/>
    <row r="118" spans="10:14" s="109" customFormat="1" x14ac:dyDescent="0.25"/>
    <row r="119" spans="10:14" s="109" customFormat="1" x14ac:dyDescent="0.25"/>
    <row r="120" spans="10:14" s="109" customFormat="1" x14ac:dyDescent="0.25"/>
    <row r="121" spans="10:14" s="109" customFormat="1" x14ac:dyDescent="0.25"/>
    <row r="122" spans="10:14" s="109" customFormat="1" x14ac:dyDescent="0.25">
      <c r="J122" s="107"/>
      <c r="K122" s="107"/>
    </row>
    <row r="123" spans="10:14" s="109" customFormat="1" x14ac:dyDescent="0.25">
      <c r="J123" s="107"/>
      <c r="K123" s="107"/>
    </row>
    <row r="124" spans="10:14" s="109" customFormat="1" x14ac:dyDescent="0.25">
      <c r="J124" s="107"/>
      <c r="K124" s="107"/>
    </row>
    <row r="125" spans="10:14" x14ac:dyDescent="0.25">
      <c r="L125" s="109"/>
      <c r="M125" s="109"/>
      <c r="N125" s="126"/>
    </row>
    <row r="126" spans="10:14" x14ac:dyDescent="0.25">
      <c r="L126" s="109"/>
      <c r="M126" s="109"/>
      <c r="N126" s="126"/>
    </row>
  </sheetData>
  <mergeCells count="5">
    <mergeCell ref="C72:J72"/>
    <mergeCell ref="A6:N6"/>
    <mergeCell ref="A7:N7"/>
    <mergeCell ref="A8:N8"/>
    <mergeCell ref="C71:J71"/>
  </mergeCells>
  <printOptions horizontalCentered="1"/>
  <pageMargins left="0.39370078740157483" right="0.39370078740157483" top="0.2" bottom="0.39370078740157483" header="0.39370078740157483" footer="0.39370078740157483"/>
  <pageSetup scale="68" orientation="landscape" r:id="rId1"/>
  <headerFooter alignWithMargins="0"/>
  <rowBreaks count="1" manualBreakCount="1">
    <brk id="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09072-0825-4CF0-B1AC-15E959D85E4E}">
  <sheetPr>
    <tabColor rgb="FFFF0000"/>
  </sheetPr>
  <dimension ref="B7:O138"/>
  <sheetViews>
    <sheetView view="pageBreakPreview" topLeftCell="A64" zoomScale="60" zoomScaleNormal="100" workbookViewId="0">
      <selection activeCell="A139" sqref="A139:IV145"/>
    </sheetView>
  </sheetViews>
  <sheetFormatPr baseColWidth="10" defaultColWidth="11.44140625" defaultRowHeight="13.8" x14ac:dyDescent="0.25"/>
  <cols>
    <col min="1" max="1" width="16.6640625" style="107" customWidth="1"/>
    <col min="2" max="2" width="25.6640625" style="107" customWidth="1"/>
    <col min="3" max="6" width="21.21875" style="107" customWidth="1"/>
    <col min="7" max="7" width="2.5546875" style="107" customWidth="1"/>
    <col min="8" max="8" width="16.33203125" style="108" bestFit="1" customWidth="1"/>
    <col min="9" max="9" width="14.109375" style="108" customWidth="1"/>
    <col min="10" max="10" width="2.88671875" style="107" customWidth="1"/>
    <col min="11" max="11" width="13.33203125" style="107" customWidth="1"/>
    <col min="12" max="12" width="7.88671875" style="107" customWidth="1"/>
    <col min="13" max="13" width="11.44140625" style="107"/>
    <col min="14" max="14" width="13.6640625" style="108" bestFit="1" customWidth="1"/>
    <col min="15" max="15" width="14.109375" style="107" bestFit="1" customWidth="1"/>
    <col min="16" max="16384" width="11.44140625" style="107"/>
  </cols>
  <sheetData>
    <row r="7" spans="2:15" x14ac:dyDescent="0.25">
      <c r="B7" s="190" t="s">
        <v>109</v>
      </c>
      <c r="C7" s="190"/>
      <c r="D7" s="190"/>
      <c r="E7" s="190"/>
      <c r="F7" s="190"/>
      <c r="G7" s="162"/>
      <c r="H7" s="162"/>
      <c r="I7" s="162"/>
      <c r="J7" s="162"/>
    </row>
    <row r="8" spans="2:15" x14ac:dyDescent="0.25">
      <c r="B8" s="191" t="s">
        <v>103</v>
      </c>
      <c r="C8" s="191"/>
      <c r="D8" s="191"/>
      <c r="E8" s="191"/>
      <c r="F8" s="191"/>
    </row>
    <row r="9" spans="2:15" ht="14.4" thickBot="1" x14ac:dyDescent="0.3">
      <c r="B9" s="190"/>
      <c r="C9" s="190"/>
      <c r="D9" s="190"/>
      <c r="E9" s="190"/>
      <c r="F9" s="190"/>
    </row>
    <row r="10" spans="2:15" s="109" customFormat="1" x14ac:dyDescent="0.25">
      <c r="B10" s="127"/>
      <c r="C10" s="128"/>
      <c r="D10" s="128" t="s">
        <v>62</v>
      </c>
      <c r="E10" s="128" t="s">
        <v>62</v>
      </c>
      <c r="F10" s="128"/>
      <c r="H10" s="110"/>
      <c r="I10" s="110"/>
      <c r="N10" s="110"/>
    </row>
    <row r="11" spans="2:15" s="109" customFormat="1" ht="11.25" customHeight="1" x14ac:dyDescent="0.25">
      <c r="B11" s="15" t="s">
        <v>56</v>
      </c>
      <c r="C11" s="130" t="s">
        <v>46</v>
      </c>
      <c r="D11" s="130" t="s">
        <v>63</v>
      </c>
      <c r="E11" s="130" t="s">
        <v>58</v>
      </c>
      <c r="F11" s="130" t="s">
        <v>52</v>
      </c>
      <c r="H11" s="110"/>
      <c r="I11" s="110"/>
      <c r="N11" s="110"/>
    </row>
    <row r="12" spans="2:15" s="109" customFormat="1" ht="11.25" customHeight="1" thickBot="1" x14ac:dyDescent="0.3">
      <c r="B12" s="133"/>
      <c r="C12" s="134"/>
      <c r="D12" s="134" t="s">
        <v>90</v>
      </c>
      <c r="E12" s="134"/>
      <c r="F12" s="134"/>
      <c r="H12" s="110"/>
      <c r="I12" s="110"/>
      <c r="N12" s="110"/>
    </row>
    <row r="13" spans="2:15" s="109" customFormat="1" x14ac:dyDescent="0.25">
      <c r="B13" s="137"/>
      <c r="C13" s="10"/>
      <c r="D13" s="10"/>
      <c r="E13" s="10"/>
      <c r="F13" s="139"/>
      <c r="H13" s="110"/>
      <c r="I13" s="110"/>
      <c r="N13" s="110"/>
    </row>
    <row r="14" spans="2:15" s="109" customFormat="1" x14ac:dyDescent="0.25">
      <c r="B14" s="6" t="s">
        <v>0</v>
      </c>
      <c r="C14" s="20">
        <v>-541426</v>
      </c>
      <c r="D14" s="20">
        <v>-103275</v>
      </c>
      <c r="E14" s="20">
        <v>3872</v>
      </c>
      <c r="F14" s="21">
        <f t="shared" ref="F14:F56" si="0">SUM(C14:E14)</f>
        <v>-640829</v>
      </c>
      <c r="H14" s="110"/>
      <c r="I14" s="163"/>
      <c r="J14" s="110"/>
      <c r="K14" s="110"/>
      <c r="L14" s="110"/>
      <c r="M14" s="110"/>
      <c r="N14" s="110"/>
      <c r="O14" s="110"/>
    </row>
    <row r="15" spans="2:15" s="109" customFormat="1" x14ac:dyDescent="0.25">
      <c r="B15" s="8" t="s">
        <v>1</v>
      </c>
      <c r="C15" s="20">
        <v>-966649</v>
      </c>
      <c r="D15" s="20">
        <v>-184385</v>
      </c>
      <c r="E15" s="20">
        <v>6913</v>
      </c>
      <c r="F15" s="21">
        <f t="shared" si="0"/>
        <v>-1144121</v>
      </c>
      <c r="G15" s="111"/>
      <c r="H15" s="110"/>
      <c r="I15" s="163"/>
      <c r="J15" s="110"/>
      <c r="K15" s="110"/>
      <c r="L15" s="110"/>
      <c r="M15" s="110"/>
      <c r="N15" s="110"/>
      <c r="O15" s="110"/>
    </row>
    <row r="16" spans="2:15" s="109" customFormat="1" x14ac:dyDescent="0.25">
      <c r="B16" s="8" t="s">
        <v>2</v>
      </c>
      <c r="C16" s="20">
        <v>-6703849</v>
      </c>
      <c r="D16" s="20">
        <v>-1278735</v>
      </c>
      <c r="E16" s="20">
        <v>47940</v>
      </c>
      <c r="F16" s="21">
        <f t="shared" si="0"/>
        <v>-7934644</v>
      </c>
      <c r="H16" s="110"/>
      <c r="I16" s="163"/>
      <c r="J16" s="110"/>
      <c r="K16" s="110"/>
      <c r="L16" s="110"/>
      <c r="M16" s="110"/>
      <c r="N16" s="110"/>
      <c r="O16" s="110"/>
    </row>
    <row r="17" spans="2:15" s="109" customFormat="1" x14ac:dyDescent="0.25">
      <c r="B17" s="8" t="s">
        <v>3</v>
      </c>
      <c r="C17" s="20">
        <v>-527648</v>
      </c>
      <c r="D17" s="20">
        <v>-100647</v>
      </c>
      <c r="E17" s="20">
        <v>3773</v>
      </c>
      <c r="F17" s="21">
        <f t="shared" si="0"/>
        <v>-624522</v>
      </c>
      <c r="H17" s="110"/>
      <c r="I17" s="163"/>
      <c r="J17" s="110"/>
      <c r="K17" s="110"/>
      <c r="L17" s="110"/>
      <c r="M17" s="110"/>
      <c r="N17" s="110"/>
      <c r="O17" s="110"/>
    </row>
    <row r="18" spans="2:15" s="109" customFormat="1" x14ac:dyDescent="0.25">
      <c r="B18" s="8" t="s">
        <v>4</v>
      </c>
      <c r="C18" s="20">
        <v>-430197</v>
      </c>
      <c r="D18" s="20">
        <v>-82058</v>
      </c>
      <c r="E18" s="20">
        <v>3076</v>
      </c>
      <c r="F18" s="21">
        <f t="shared" si="0"/>
        <v>-509179</v>
      </c>
      <c r="H18" s="110"/>
      <c r="I18" s="163"/>
      <c r="J18" s="110"/>
      <c r="K18" s="110"/>
      <c r="L18" s="110"/>
      <c r="M18" s="110"/>
      <c r="N18" s="110"/>
      <c r="O18" s="110"/>
    </row>
    <row r="19" spans="2:15" s="109" customFormat="1" x14ac:dyDescent="0.25">
      <c r="B19" s="8" t="s">
        <v>5</v>
      </c>
      <c r="C19" s="20">
        <v>-477762</v>
      </c>
      <c r="D19" s="20">
        <v>-91131</v>
      </c>
      <c r="E19" s="20">
        <v>3417</v>
      </c>
      <c r="F19" s="21">
        <f t="shared" si="0"/>
        <v>-565476</v>
      </c>
      <c r="H19" s="110"/>
      <c r="I19" s="163"/>
      <c r="J19" s="110"/>
      <c r="K19" s="110"/>
      <c r="L19" s="110"/>
      <c r="M19" s="110"/>
      <c r="N19" s="110"/>
      <c r="O19" s="110"/>
    </row>
    <row r="20" spans="2:15" s="109" customFormat="1" x14ac:dyDescent="0.25">
      <c r="B20" s="8" t="s">
        <v>6</v>
      </c>
      <c r="C20" s="20">
        <v>-724925</v>
      </c>
      <c r="D20" s="20">
        <v>-138277</v>
      </c>
      <c r="E20" s="20">
        <v>5184</v>
      </c>
      <c r="F20" s="21">
        <f t="shared" si="0"/>
        <v>-858018</v>
      </c>
      <c r="H20" s="110"/>
      <c r="I20" s="163"/>
      <c r="J20" s="110"/>
      <c r="K20" s="110"/>
      <c r="L20" s="110"/>
      <c r="M20" s="110"/>
      <c r="N20" s="110"/>
      <c r="O20" s="110"/>
    </row>
    <row r="21" spans="2:15" s="109" customFormat="1" x14ac:dyDescent="0.25">
      <c r="B21" s="8" t="s">
        <v>7</v>
      </c>
      <c r="C21" s="20">
        <v>-416882</v>
      </c>
      <c r="D21" s="20">
        <v>-79519</v>
      </c>
      <c r="E21" s="20">
        <v>2981</v>
      </c>
      <c r="F21" s="21">
        <f t="shared" si="0"/>
        <v>-493420</v>
      </c>
      <c r="H21" s="110"/>
      <c r="I21" s="163"/>
      <c r="J21" s="110"/>
      <c r="K21" s="110"/>
      <c r="L21" s="110"/>
      <c r="M21" s="110"/>
      <c r="N21" s="110"/>
      <c r="O21" s="110"/>
    </row>
    <row r="22" spans="2:15" s="109" customFormat="1" x14ac:dyDescent="0.25">
      <c r="B22" s="8" t="s">
        <v>8</v>
      </c>
      <c r="C22" s="20">
        <v>-5636981</v>
      </c>
      <c r="D22" s="20">
        <v>-1075234</v>
      </c>
      <c r="E22" s="20">
        <v>40311</v>
      </c>
      <c r="F22" s="21">
        <f t="shared" si="0"/>
        <v>-6671904</v>
      </c>
      <c r="H22" s="110"/>
      <c r="I22" s="163"/>
      <c r="J22" s="110"/>
      <c r="K22" s="110"/>
      <c r="L22" s="110"/>
      <c r="M22" s="110"/>
      <c r="N22" s="110"/>
      <c r="O22" s="110"/>
    </row>
    <row r="23" spans="2:15" s="109" customFormat="1" x14ac:dyDescent="0.25">
      <c r="B23" s="8" t="s">
        <v>9</v>
      </c>
      <c r="C23" s="20">
        <v>-361583</v>
      </c>
      <c r="D23" s="20">
        <v>-68971</v>
      </c>
      <c r="E23" s="20">
        <v>2586</v>
      </c>
      <c r="F23" s="21">
        <f t="shared" si="0"/>
        <v>-427968</v>
      </c>
      <c r="H23" s="110"/>
      <c r="I23" s="163"/>
      <c r="J23" s="110"/>
      <c r="K23" s="110"/>
      <c r="L23" s="110"/>
      <c r="M23" s="110"/>
      <c r="N23" s="110"/>
      <c r="O23" s="110"/>
    </row>
    <row r="24" spans="2:15" s="109" customFormat="1" x14ac:dyDescent="0.25">
      <c r="B24" s="8" t="s">
        <v>10</v>
      </c>
      <c r="C24" s="20">
        <v>-520825</v>
      </c>
      <c r="D24" s="20">
        <v>-99345</v>
      </c>
      <c r="E24" s="20">
        <v>3725</v>
      </c>
      <c r="F24" s="21">
        <f t="shared" si="0"/>
        <v>-616445</v>
      </c>
      <c r="H24" s="110"/>
      <c r="I24" s="163"/>
      <c r="J24" s="110"/>
      <c r="K24" s="110"/>
      <c r="L24" s="110"/>
      <c r="M24" s="110"/>
      <c r="N24" s="110"/>
      <c r="O24" s="110"/>
    </row>
    <row r="25" spans="2:15" s="109" customFormat="1" x14ac:dyDescent="0.25">
      <c r="B25" s="8" t="s">
        <v>11</v>
      </c>
      <c r="C25" s="20">
        <v>-1278240</v>
      </c>
      <c r="D25" s="20">
        <v>-243819</v>
      </c>
      <c r="E25" s="20">
        <v>9141</v>
      </c>
      <c r="F25" s="21">
        <f t="shared" si="0"/>
        <v>-1512918</v>
      </c>
      <c r="H25" s="110"/>
      <c r="I25" s="163"/>
      <c r="J25" s="110"/>
      <c r="K25" s="110"/>
      <c r="L25" s="110"/>
      <c r="M25" s="110"/>
      <c r="N25" s="110"/>
      <c r="O25" s="110"/>
    </row>
    <row r="26" spans="2:15" s="109" customFormat="1" x14ac:dyDescent="0.25">
      <c r="B26" s="8" t="s">
        <v>12</v>
      </c>
      <c r="C26" s="20">
        <v>-656793</v>
      </c>
      <c r="D26" s="20">
        <v>-125281</v>
      </c>
      <c r="E26" s="20">
        <v>4697</v>
      </c>
      <c r="F26" s="21">
        <f t="shared" si="0"/>
        <v>-777377</v>
      </c>
      <c r="H26" s="110"/>
      <c r="I26" s="163"/>
      <c r="J26" s="110"/>
      <c r="K26" s="110"/>
      <c r="L26" s="110"/>
      <c r="M26" s="110"/>
      <c r="N26" s="110"/>
      <c r="O26" s="110"/>
    </row>
    <row r="27" spans="2:15" s="109" customFormat="1" x14ac:dyDescent="0.25">
      <c r="B27" s="8" t="s">
        <v>13</v>
      </c>
      <c r="C27" s="20">
        <v>-421740</v>
      </c>
      <c r="D27" s="20">
        <v>-80445</v>
      </c>
      <c r="E27" s="20">
        <v>3016</v>
      </c>
      <c r="F27" s="21">
        <f t="shared" si="0"/>
        <v>-499169</v>
      </c>
      <c r="H27" s="110"/>
      <c r="I27" s="163"/>
      <c r="J27" s="110"/>
      <c r="K27" s="110"/>
      <c r="L27" s="110"/>
      <c r="M27" s="110"/>
      <c r="N27" s="110"/>
      <c r="O27" s="110"/>
    </row>
    <row r="28" spans="2:15" s="109" customFormat="1" x14ac:dyDescent="0.25">
      <c r="B28" s="8" t="s">
        <v>14</v>
      </c>
      <c r="C28" s="20">
        <v>-738647</v>
      </c>
      <c r="D28" s="20">
        <v>-140894</v>
      </c>
      <c r="E28" s="20">
        <v>5282</v>
      </c>
      <c r="F28" s="21">
        <f t="shared" si="0"/>
        <v>-874259</v>
      </c>
      <c r="H28" s="110"/>
      <c r="I28" s="163"/>
      <c r="J28" s="110"/>
      <c r="K28" s="110"/>
      <c r="L28" s="110"/>
      <c r="M28" s="110"/>
      <c r="N28" s="110"/>
      <c r="O28" s="110"/>
    </row>
    <row r="29" spans="2:15" s="109" customFormat="1" x14ac:dyDescent="0.25">
      <c r="B29" s="8" t="s">
        <v>15</v>
      </c>
      <c r="C29" s="20">
        <v>-699473</v>
      </c>
      <c r="D29" s="20">
        <v>-133422</v>
      </c>
      <c r="E29" s="20">
        <v>5002</v>
      </c>
      <c r="F29" s="21">
        <f t="shared" si="0"/>
        <v>-827893</v>
      </c>
      <c r="H29" s="110"/>
      <c r="I29" s="163"/>
      <c r="J29" s="110"/>
      <c r="K29" s="110"/>
      <c r="L29" s="110"/>
      <c r="M29" s="110"/>
      <c r="N29" s="110"/>
      <c r="O29" s="110"/>
    </row>
    <row r="30" spans="2:15" s="109" customFormat="1" x14ac:dyDescent="0.25">
      <c r="B30" s="8" t="s">
        <v>16</v>
      </c>
      <c r="C30" s="20">
        <v>-678670</v>
      </c>
      <c r="D30" s="20">
        <v>-129454</v>
      </c>
      <c r="E30" s="20">
        <v>4853</v>
      </c>
      <c r="F30" s="21">
        <f t="shared" si="0"/>
        <v>-803271</v>
      </c>
      <c r="H30" s="110"/>
      <c r="I30" s="163"/>
      <c r="J30" s="110"/>
      <c r="K30" s="110"/>
      <c r="L30" s="110"/>
      <c r="M30" s="110"/>
      <c r="N30" s="110"/>
      <c r="O30" s="110"/>
    </row>
    <row r="31" spans="2:15" s="109" customFormat="1" x14ac:dyDescent="0.25">
      <c r="B31" s="8" t="s">
        <v>17</v>
      </c>
      <c r="C31" s="20">
        <v>-480482</v>
      </c>
      <c r="D31" s="20">
        <v>-91650</v>
      </c>
      <c r="E31" s="20">
        <v>3436</v>
      </c>
      <c r="F31" s="21">
        <f t="shared" si="0"/>
        <v>-568696</v>
      </c>
      <c r="H31" s="110"/>
      <c r="I31" s="163"/>
      <c r="J31" s="110"/>
      <c r="K31" s="110"/>
      <c r="L31" s="110"/>
      <c r="M31" s="110"/>
      <c r="N31" s="110"/>
      <c r="O31" s="110"/>
    </row>
    <row r="32" spans="2:15" s="109" customFormat="1" x14ac:dyDescent="0.25">
      <c r="B32" s="8" t="s">
        <v>18</v>
      </c>
      <c r="C32" s="20">
        <v>-647304</v>
      </c>
      <c r="D32" s="20">
        <v>-123471</v>
      </c>
      <c r="E32" s="20">
        <v>4629</v>
      </c>
      <c r="F32" s="21">
        <f t="shared" si="0"/>
        <v>-766146</v>
      </c>
      <c r="H32" s="110"/>
      <c r="I32" s="163"/>
      <c r="J32" s="110"/>
      <c r="K32" s="110"/>
      <c r="L32" s="110"/>
      <c r="M32" s="110"/>
      <c r="N32" s="110"/>
      <c r="O32" s="110"/>
    </row>
    <row r="33" spans="2:15" s="109" customFormat="1" x14ac:dyDescent="0.25">
      <c r="B33" s="8" t="s">
        <v>19</v>
      </c>
      <c r="C33" s="20">
        <v>-370323</v>
      </c>
      <c r="D33" s="20">
        <v>-70638</v>
      </c>
      <c r="E33" s="20">
        <v>2648</v>
      </c>
      <c r="F33" s="21">
        <f t="shared" si="0"/>
        <v>-438313</v>
      </c>
      <c r="H33" s="110"/>
      <c r="I33" s="163"/>
      <c r="J33" s="110"/>
      <c r="K33" s="110"/>
      <c r="L33" s="110"/>
      <c r="M33" s="110"/>
      <c r="N33" s="110"/>
      <c r="O33" s="110"/>
    </row>
    <row r="34" spans="2:15" s="109" customFormat="1" x14ac:dyDescent="0.25">
      <c r="B34" s="8" t="s">
        <v>20</v>
      </c>
      <c r="C34" s="20">
        <v>-2739619</v>
      </c>
      <c r="D34" s="20">
        <v>-522572</v>
      </c>
      <c r="E34" s="20">
        <v>19591</v>
      </c>
      <c r="F34" s="21">
        <f t="shared" si="0"/>
        <v>-3242600</v>
      </c>
      <c r="H34" s="110"/>
      <c r="I34" s="163"/>
      <c r="J34" s="110"/>
      <c r="K34" s="110"/>
      <c r="L34" s="110"/>
      <c r="M34" s="141"/>
      <c r="N34" s="141"/>
      <c r="O34" s="110"/>
    </row>
    <row r="35" spans="2:15" s="109" customFormat="1" x14ac:dyDescent="0.25">
      <c r="B35" s="8" t="s">
        <v>21</v>
      </c>
      <c r="C35" s="20">
        <v>-12919726</v>
      </c>
      <c r="D35" s="20">
        <v>-2464391</v>
      </c>
      <c r="E35" s="20">
        <v>92391</v>
      </c>
      <c r="F35" s="21">
        <f t="shared" si="0"/>
        <v>-15291726</v>
      </c>
      <c r="H35" s="110"/>
      <c r="I35" s="163"/>
      <c r="J35" s="110"/>
      <c r="K35" s="110"/>
      <c r="L35" s="110"/>
      <c r="M35" s="110"/>
      <c r="N35" s="110"/>
      <c r="O35" s="110"/>
    </row>
    <row r="36" spans="2:15" s="109" customFormat="1" x14ac:dyDescent="0.25">
      <c r="B36" s="8" t="s">
        <v>22</v>
      </c>
      <c r="C36" s="20">
        <v>-464706</v>
      </c>
      <c r="D36" s="20">
        <v>-88641</v>
      </c>
      <c r="E36" s="20">
        <v>3323</v>
      </c>
      <c r="F36" s="21">
        <f t="shared" si="0"/>
        <v>-550024</v>
      </c>
      <c r="H36" s="110"/>
      <c r="I36" s="163"/>
      <c r="J36" s="110"/>
      <c r="K36" s="110"/>
      <c r="L36" s="110"/>
      <c r="M36" s="141"/>
      <c r="N36" s="141"/>
      <c r="O36" s="110"/>
    </row>
    <row r="37" spans="2:15" s="109" customFormat="1" x14ac:dyDescent="0.25">
      <c r="B37" s="8" t="s">
        <v>23</v>
      </c>
      <c r="C37" s="20">
        <v>-499737</v>
      </c>
      <c r="D37" s="20">
        <v>-95323</v>
      </c>
      <c r="E37" s="20">
        <v>3574</v>
      </c>
      <c r="F37" s="21">
        <f t="shared" si="0"/>
        <v>-591486</v>
      </c>
      <c r="H37" s="110"/>
      <c r="I37" s="163"/>
      <c r="J37" s="110"/>
      <c r="K37" s="110"/>
      <c r="L37" s="110"/>
      <c r="M37" s="110"/>
      <c r="N37" s="110"/>
      <c r="O37" s="110"/>
    </row>
    <row r="38" spans="2:15" s="109" customFormat="1" x14ac:dyDescent="0.25">
      <c r="B38" s="8" t="s">
        <v>24</v>
      </c>
      <c r="C38" s="20">
        <v>-952257</v>
      </c>
      <c r="D38" s="20">
        <v>-181640</v>
      </c>
      <c r="E38" s="20">
        <v>6810</v>
      </c>
      <c r="F38" s="21">
        <f t="shared" si="0"/>
        <v>-1127087</v>
      </c>
      <c r="H38" s="110"/>
      <c r="I38" s="163"/>
      <c r="J38" s="110"/>
      <c r="K38" s="110"/>
      <c r="L38" s="110"/>
      <c r="M38" s="110"/>
      <c r="N38" s="110"/>
      <c r="O38" s="110"/>
    </row>
    <row r="39" spans="2:15" s="109" customFormat="1" x14ac:dyDescent="0.25">
      <c r="B39" s="8" t="s">
        <v>25</v>
      </c>
      <c r="C39" s="20">
        <v>-404702</v>
      </c>
      <c r="D39" s="20">
        <v>-77195</v>
      </c>
      <c r="E39" s="20">
        <v>2894</v>
      </c>
      <c r="F39" s="21">
        <f t="shared" si="0"/>
        <v>-479003</v>
      </c>
      <c r="H39" s="110"/>
      <c r="I39" s="163"/>
      <c r="J39" s="110"/>
      <c r="K39" s="110"/>
      <c r="L39" s="110"/>
      <c r="M39" s="110"/>
      <c r="N39" s="110"/>
      <c r="O39" s="110"/>
    </row>
    <row r="40" spans="2:15" s="109" customFormat="1" x14ac:dyDescent="0.25">
      <c r="B40" s="8" t="s">
        <v>26</v>
      </c>
      <c r="C40" s="20">
        <v>-10693501</v>
      </c>
      <c r="D40" s="20">
        <v>-2039746</v>
      </c>
      <c r="E40" s="20">
        <v>76471</v>
      </c>
      <c r="F40" s="21">
        <f t="shared" si="0"/>
        <v>-12656776</v>
      </c>
      <c r="H40" s="110"/>
      <c r="I40" s="163"/>
      <c r="J40" s="110"/>
      <c r="K40" s="110"/>
      <c r="L40" s="110"/>
      <c r="M40" s="110"/>
      <c r="N40" s="110"/>
      <c r="O40" s="110"/>
    </row>
    <row r="41" spans="2:15" s="109" customFormat="1" x14ac:dyDescent="0.25">
      <c r="B41" s="8" t="s">
        <v>27</v>
      </c>
      <c r="C41" s="20">
        <v>-422903</v>
      </c>
      <c r="D41" s="20">
        <v>-80667</v>
      </c>
      <c r="E41" s="20">
        <v>3024</v>
      </c>
      <c r="F41" s="21">
        <f t="shared" si="0"/>
        <v>-500546</v>
      </c>
      <c r="H41" s="110"/>
      <c r="I41" s="163"/>
      <c r="J41" s="110"/>
      <c r="K41" s="110"/>
      <c r="L41" s="110"/>
      <c r="M41" s="110"/>
      <c r="N41" s="110"/>
      <c r="O41" s="110"/>
    </row>
    <row r="42" spans="2:15" s="109" customFormat="1" x14ac:dyDescent="0.25">
      <c r="B42" s="8" t="s">
        <v>28</v>
      </c>
      <c r="C42" s="20">
        <v>-616583</v>
      </c>
      <c r="D42" s="20">
        <v>-117611</v>
      </c>
      <c r="E42" s="20">
        <v>4409</v>
      </c>
      <c r="F42" s="21">
        <f t="shared" si="0"/>
        <v>-729785</v>
      </c>
      <c r="H42" s="110"/>
      <c r="I42" s="163"/>
      <c r="J42" s="110"/>
      <c r="K42" s="110"/>
      <c r="L42" s="110"/>
      <c r="M42" s="110"/>
      <c r="N42" s="110"/>
      <c r="O42" s="110"/>
    </row>
    <row r="43" spans="2:15" s="109" customFormat="1" x14ac:dyDescent="0.25">
      <c r="B43" s="8" t="s">
        <v>29</v>
      </c>
      <c r="C43" s="20">
        <v>-622759</v>
      </c>
      <c r="D43" s="20">
        <v>-118789</v>
      </c>
      <c r="E43" s="20">
        <v>4453</v>
      </c>
      <c r="F43" s="21">
        <f t="shared" si="0"/>
        <v>-737095</v>
      </c>
      <c r="H43" s="110"/>
      <c r="I43" s="163"/>
      <c r="J43" s="110"/>
      <c r="K43" s="110"/>
      <c r="L43" s="110"/>
      <c r="M43" s="110"/>
      <c r="N43" s="110"/>
      <c r="O43" s="110"/>
    </row>
    <row r="44" spans="2:15" s="109" customFormat="1" ht="12.75" customHeight="1" x14ac:dyDescent="0.25">
      <c r="B44" s="8" t="s">
        <v>30</v>
      </c>
      <c r="C44" s="20">
        <v>-371049</v>
      </c>
      <c r="D44" s="20">
        <v>-70776</v>
      </c>
      <c r="E44" s="20">
        <v>2653</v>
      </c>
      <c r="F44" s="21">
        <f t="shared" si="0"/>
        <v>-439172</v>
      </c>
      <c r="H44" s="110"/>
      <c r="I44" s="163"/>
      <c r="J44" s="110"/>
      <c r="K44" s="110"/>
      <c r="L44" s="110"/>
      <c r="M44" s="110"/>
      <c r="N44" s="110"/>
      <c r="O44" s="110"/>
    </row>
    <row r="45" spans="2:15" s="109" customFormat="1" x14ac:dyDescent="0.25">
      <c r="B45" s="8" t="s">
        <v>31</v>
      </c>
      <c r="C45" s="20">
        <v>-18865118</v>
      </c>
      <c r="D45" s="20">
        <v>-3598453</v>
      </c>
      <c r="E45" s="20">
        <v>134907</v>
      </c>
      <c r="F45" s="21">
        <f t="shared" si="0"/>
        <v>-22328664</v>
      </c>
      <c r="H45" s="110"/>
      <c r="I45" s="163"/>
      <c r="J45" s="110"/>
      <c r="K45" s="110"/>
      <c r="L45" s="110"/>
      <c r="M45" s="110"/>
      <c r="N45" s="110"/>
      <c r="O45" s="110"/>
    </row>
    <row r="46" spans="2:15" s="109" customFormat="1" x14ac:dyDescent="0.25">
      <c r="B46" s="8" t="s">
        <v>32</v>
      </c>
      <c r="C46" s="20">
        <v>-3717452</v>
      </c>
      <c r="D46" s="20">
        <v>-709090</v>
      </c>
      <c r="E46" s="20">
        <v>26584</v>
      </c>
      <c r="F46" s="21">
        <f t="shared" si="0"/>
        <v>-4399958</v>
      </c>
      <c r="H46" s="110"/>
      <c r="I46" s="163"/>
      <c r="J46" s="110"/>
      <c r="K46" s="110"/>
      <c r="L46" s="110"/>
      <c r="M46" s="110"/>
      <c r="N46" s="110"/>
      <c r="O46" s="110"/>
    </row>
    <row r="47" spans="2:15" s="109" customFormat="1" x14ac:dyDescent="0.25">
      <c r="B47" s="8" t="s">
        <v>33</v>
      </c>
      <c r="C47" s="20">
        <v>-482256</v>
      </c>
      <c r="D47" s="20">
        <v>-91989</v>
      </c>
      <c r="E47" s="20">
        <v>3449</v>
      </c>
      <c r="F47" s="21">
        <f t="shared" si="0"/>
        <v>-570796</v>
      </c>
      <c r="H47" s="110"/>
      <c r="I47" s="163"/>
      <c r="J47" s="110"/>
      <c r="K47" s="110"/>
      <c r="L47" s="110"/>
      <c r="M47" s="110"/>
      <c r="N47" s="110"/>
      <c r="O47" s="110"/>
    </row>
    <row r="48" spans="2:15" s="109" customFormat="1" x14ac:dyDescent="0.25">
      <c r="B48" s="8" t="s">
        <v>34</v>
      </c>
      <c r="C48" s="20">
        <v>-1488132</v>
      </c>
      <c r="D48" s="20">
        <v>-283856</v>
      </c>
      <c r="E48" s="20">
        <v>10642</v>
      </c>
      <c r="F48" s="21">
        <f t="shared" si="0"/>
        <v>-1761346</v>
      </c>
      <c r="H48" s="110"/>
      <c r="I48" s="163"/>
      <c r="J48" s="110"/>
      <c r="K48" s="110"/>
      <c r="L48" s="110"/>
      <c r="M48" s="110"/>
      <c r="N48" s="110"/>
      <c r="O48" s="110"/>
    </row>
    <row r="49" spans="2:15" s="109" customFormat="1" x14ac:dyDescent="0.25">
      <c r="B49" s="8" t="s">
        <v>35</v>
      </c>
      <c r="C49" s="20">
        <v>-345343</v>
      </c>
      <c r="D49" s="20">
        <v>-65876</v>
      </c>
      <c r="E49" s="20">
        <v>2470</v>
      </c>
      <c r="F49" s="21">
        <f t="shared" si="0"/>
        <v>-408749</v>
      </c>
      <c r="H49" s="110"/>
      <c r="I49" s="163"/>
      <c r="J49" s="110"/>
      <c r="K49" s="110"/>
      <c r="L49" s="110"/>
      <c r="M49" s="110"/>
      <c r="N49" s="110"/>
      <c r="O49" s="110"/>
    </row>
    <row r="50" spans="2:15" s="109" customFormat="1" x14ac:dyDescent="0.25">
      <c r="B50" s="8" t="s">
        <v>36</v>
      </c>
      <c r="C50" s="20">
        <v>-848113</v>
      </c>
      <c r="D50" s="20">
        <v>-161774</v>
      </c>
      <c r="E50" s="20">
        <v>6065</v>
      </c>
      <c r="F50" s="21">
        <f t="shared" si="0"/>
        <v>-1003822</v>
      </c>
      <c r="H50" s="110"/>
      <c r="I50" s="163"/>
      <c r="J50" s="110"/>
      <c r="K50" s="110"/>
      <c r="L50" s="110"/>
      <c r="M50" s="110"/>
      <c r="N50" s="110"/>
      <c r="O50" s="110"/>
    </row>
    <row r="51" spans="2:15" s="109" customFormat="1" x14ac:dyDescent="0.25">
      <c r="B51" s="8" t="s">
        <v>37</v>
      </c>
      <c r="C51" s="20">
        <v>-7617511</v>
      </c>
      <c r="D51" s="20">
        <v>-1453013</v>
      </c>
      <c r="E51" s="20">
        <v>54474</v>
      </c>
      <c r="F51" s="21">
        <f t="shared" si="0"/>
        <v>-9016050</v>
      </c>
      <c r="H51" s="110"/>
      <c r="I51" s="163"/>
      <c r="J51" s="110"/>
      <c r="K51" s="110"/>
      <c r="L51" s="110"/>
      <c r="M51" s="110"/>
      <c r="N51" s="110"/>
      <c r="O51" s="110"/>
    </row>
    <row r="52" spans="2:15" s="109" customFormat="1" x14ac:dyDescent="0.25">
      <c r="B52" s="8" t="s">
        <v>38</v>
      </c>
      <c r="C52" s="20">
        <v>-953121</v>
      </c>
      <c r="D52" s="20">
        <v>-181804</v>
      </c>
      <c r="E52" s="20">
        <v>6816</v>
      </c>
      <c r="F52" s="21">
        <f t="shared" si="0"/>
        <v>-1128109</v>
      </c>
      <c r="H52" s="110"/>
      <c r="I52" s="163"/>
      <c r="J52" s="110"/>
      <c r="K52" s="110"/>
      <c r="L52" s="110"/>
      <c r="M52" s="110"/>
      <c r="N52" s="110"/>
      <c r="O52" s="110"/>
    </row>
    <row r="53" spans="2:15" s="109" customFormat="1" x14ac:dyDescent="0.25">
      <c r="B53" s="8" t="s">
        <v>39</v>
      </c>
      <c r="C53" s="20">
        <v>-1852195</v>
      </c>
      <c r="D53" s="20">
        <v>-353299</v>
      </c>
      <c r="E53" s="20">
        <v>13245</v>
      </c>
      <c r="F53" s="21">
        <f t="shared" si="0"/>
        <v>-2192249</v>
      </c>
      <c r="H53" s="110"/>
      <c r="I53" s="163"/>
      <c r="J53" s="110"/>
      <c r="K53" s="110"/>
      <c r="L53" s="110"/>
      <c r="M53" s="110"/>
      <c r="N53" s="110"/>
      <c r="O53" s="110"/>
    </row>
    <row r="54" spans="2:15" s="109" customFormat="1" x14ac:dyDescent="0.25">
      <c r="B54" s="8" t="s">
        <v>40</v>
      </c>
      <c r="C54" s="20">
        <v>-8707118</v>
      </c>
      <c r="D54" s="20">
        <v>-1660851</v>
      </c>
      <c r="E54" s="20">
        <v>62266</v>
      </c>
      <c r="F54" s="21">
        <f t="shared" si="0"/>
        <v>-10305703</v>
      </c>
      <c r="H54" s="110"/>
      <c r="I54" s="163"/>
      <c r="J54" s="110"/>
      <c r="K54" s="110"/>
      <c r="L54" s="110"/>
      <c r="M54" s="110"/>
      <c r="N54" s="110"/>
      <c r="O54" s="110"/>
    </row>
    <row r="55" spans="2:15" s="109" customFormat="1" x14ac:dyDescent="0.25">
      <c r="B55" s="8" t="s">
        <v>41</v>
      </c>
      <c r="C55" s="20">
        <v>-457214</v>
      </c>
      <c r="D55" s="20">
        <v>-87212</v>
      </c>
      <c r="E55" s="20">
        <v>3270</v>
      </c>
      <c r="F55" s="21">
        <f t="shared" si="0"/>
        <v>-541156</v>
      </c>
      <c r="H55" s="110"/>
      <c r="I55" s="163"/>
      <c r="J55" s="110"/>
      <c r="K55" s="110"/>
      <c r="L55" s="110"/>
      <c r="M55" s="110"/>
      <c r="N55" s="110"/>
      <c r="O55" s="110"/>
    </row>
    <row r="56" spans="2:15" s="109" customFormat="1" ht="14.4" thickBot="1" x14ac:dyDescent="0.3">
      <c r="B56" s="171" t="s">
        <v>42</v>
      </c>
      <c r="C56" s="172">
        <v>-825740</v>
      </c>
      <c r="D56" s="172">
        <v>-157507</v>
      </c>
      <c r="E56" s="172">
        <v>5905</v>
      </c>
      <c r="F56" s="173">
        <f t="shared" si="0"/>
        <v>-977342</v>
      </c>
      <c r="H56" s="110"/>
      <c r="I56" s="163"/>
      <c r="J56" s="110"/>
      <c r="K56" s="110"/>
      <c r="L56" s="110"/>
      <c r="M56" s="110"/>
      <c r="N56" s="110"/>
      <c r="O56" s="110"/>
    </row>
    <row r="57" spans="2:15" s="109" customFormat="1" ht="14.4" thickBot="1" x14ac:dyDescent="0.3">
      <c r="B57" s="39" t="s">
        <v>43</v>
      </c>
      <c r="C57" s="37">
        <f>SUM(C14:C56)</f>
        <v>-100147254</v>
      </c>
      <c r="D57" s="37">
        <f>SUM(D14:D56)</f>
        <v>-19102726</v>
      </c>
      <c r="E57" s="37">
        <f>SUM(E14:E56)</f>
        <v>716168</v>
      </c>
      <c r="F57" s="38">
        <f>SUM(F14:F56)</f>
        <v>-118533812</v>
      </c>
      <c r="H57" s="141"/>
      <c r="I57" s="164"/>
      <c r="J57" s="141"/>
      <c r="K57" s="141"/>
      <c r="L57" s="110"/>
      <c r="M57" s="110"/>
      <c r="N57" s="110"/>
      <c r="O57" s="110"/>
    </row>
    <row r="58" spans="2:15" s="109" customFormat="1" x14ac:dyDescent="0.25">
      <c r="H58" s="110"/>
      <c r="I58" s="110"/>
      <c r="N58" s="110"/>
    </row>
    <row r="59" spans="2:15" s="109" customFormat="1" x14ac:dyDescent="0.25">
      <c r="H59" s="110"/>
      <c r="I59" s="110"/>
      <c r="N59" s="110"/>
    </row>
    <row r="60" spans="2:15" s="109" customFormat="1" x14ac:dyDescent="0.25">
      <c r="H60" s="110"/>
      <c r="I60" s="110"/>
      <c r="N60" s="110"/>
    </row>
    <row r="61" spans="2:15" s="109" customFormat="1" x14ac:dyDescent="0.25">
      <c r="H61" s="110"/>
      <c r="I61" s="110"/>
      <c r="N61" s="110"/>
    </row>
    <row r="62" spans="2:15" s="109" customFormat="1" x14ac:dyDescent="0.25">
      <c r="H62" s="110"/>
      <c r="I62" s="110"/>
      <c r="N62" s="110"/>
    </row>
    <row r="63" spans="2:15" s="109" customFormat="1" x14ac:dyDescent="0.25">
      <c r="H63" s="110"/>
      <c r="I63" s="110"/>
      <c r="N63" s="110"/>
    </row>
    <row r="64" spans="2:15" s="109" customFormat="1" x14ac:dyDescent="0.25">
      <c r="H64" s="110"/>
      <c r="I64" s="110"/>
      <c r="N64" s="110"/>
    </row>
    <row r="65" spans="2:14" s="109" customFormat="1" x14ac:dyDescent="0.25">
      <c r="H65" s="110"/>
      <c r="I65" s="110"/>
      <c r="N65" s="110"/>
    </row>
    <row r="66" spans="2:14" s="109" customFormat="1" x14ac:dyDescent="0.25">
      <c r="H66" s="110"/>
      <c r="I66" s="110"/>
      <c r="N66" s="110"/>
    </row>
    <row r="67" spans="2:14" s="109" customFormat="1" ht="15" customHeight="1" x14ac:dyDescent="0.25">
      <c r="B67" s="190" t="s">
        <v>109</v>
      </c>
      <c r="C67" s="190"/>
      <c r="D67" s="190"/>
      <c r="E67" s="190"/>
      <c r="F67" s="190"/>
      <c r="H67" s="110"/>
      <c r="I67" s="110"/>
      <c r="N67" s="110"/>
    </row>
    <row r="68" spans="2:14" s="109" customFormat="1" ht="15" customHeight="1" x14ac:dyDescent="0.25">
      <c r="B68" s="191" t="s">
        <v>103</v>
      </c>
      <c r="C68" s="191"/>
      <c r="D68" s="191"/>
      <c r="E68" s="191"/>
      <c r="F68" s="191"/>
      <c r="H68" s="110"/>
      <c r="I68" s="110"/>
      <c r="N68" s="110"/>
    </row>
    <row r="69" spans="2:14" s="109" customFormat="1" x14ac:dyDescent="0.25">
      <c r="B69" s="7"/>
      <c r="D69" s="30" t="s">
        <v>44</v>
      </c>
      <c r="E69" s="30"/>
      <c r="F69" s="30" t="s">
        <v>45</v>
      </c>
      <c r="H69" s="110"/>
      <c r="I69" s="110"/>
      <c r="N69" s="110"/>
    </row>
    <row r="70" spans="2:14" s="109" customFormat="1" x14ac:dyDescent="0.25">
      <c r="B70" s="7"/>
      <c r="D70" s="7"/>
      <c r="E70" s="7"/>
      <c r="F70" s="7"/>
      <c r="H70" s="110"/>
      <c r="I70" s="110"/>
      <c r="N70" s="110"/>
    </row>
    <row r="71" spans="2:14" s="109" customFormat="1" x14ac:dyDescent="0.25">
      <c r="B71" s="23" t="s">
        <v>46</v>
      </c>
      <c r="D71" s="160">
        <v>-500736268</v>
      </c>
      <c r="E71" s="165" t="s">
        <v>47</v>
      </c>
      <c r="F71" s="25">
        <v>-100147254</v>
      </c>
      <c r="H71" s="110"/>
      <c r="I71" s="110"/>
      <c r="N71" s="110"/>
    </row>
    <row r="72" spans="2:14" s="109" customFormat="1" x14ac:dyDescent="0.25">
      <c r="B72" s="23"/>
      <c r="D72" s="138"/>
      <c r="E72" s="165"/>
      <c r="F72" s="25"/>
      <c r="H72" s="110"/>
      <c r="I72" s="110"/>
      <c r="N72" s="110"/>
    </row>
    <row r="73" spans="2:14" s="109" customFormat="1" x14ac:dyDescent="0.25">
      <c r="B73" s="22" t="s">
        <v>48</v>
      </c>
      <c r="D73" s="158">
        <v>-19102726</v>
      </c>
      <c r="E73" s="165" t="s">
        <v>66</v>
      </c>
      <c r="F73" s="25">
        <v>-19102726</v>
      </c>
      <c r="H73" s="110"/>
      <c r="I73" s="110"/>
      <c r="N73" s="110"/>
    </row>
    <row r="74" spans="2:14" s="109" customFormat="1" x14ac:dyDescent="0.25">
      <c r="B74" s="22"/>
      <c r="D74" s="158"/>
      <c r="E74" s="165"/>
      <c r="F74" s="25"/>
      <c r="H74" s="110"/>
      <c r="I74" s="110"/>
      <c r="N74" s="110"/>
    </row>
    <row r="75" spans="2:14" s="109" customFormat="1" x14ac:dyDescent="0.25">
      <c r="B75" s="22" t="s">
        <v>70</v>
      </c>
      <c r="D75" s="158">
        <v>3580840</v>
      </c>
      <c r="E75" s="165" t="s">
        <v>47</v>
      </c>
      <c r="F75" s="25">
        <v>716168</v>
      </c>
      <c r="H75" s="110"/>
      <c r="I75" s="110"/>
      <c r="N75" s="110"/>
    </row>
    <row r="76" spans="2:14" s="109" customFormat="1" x14ac:dyDescent="0.25">
      <c r="B76" s="22"/>
      <c r="D76" s="166"/>
      <c r="E76" s="165"/>
      <c r="F76" s="136"/>
      <c r="H76" s="110"/>
      <c r="I76" s="110"/>
      <c r="N76" s="110"/>
    </row>
    <row r="77" spans="2:14" s="109" customFormat="1" x14ac:dyDescent="0.25">
      <c r="B77" s="7"/>
      <c r="D77" s="7"/>
      <c r="E77" s="22"/>
      <c r="F77" s="7"/>
      <c r="H77" s="110"/>
      <c r="I77" s="110"/>
      <c r="N77" s="110"/>
    </row>
    <row r="78" spans="2:14" s="109" customFormat="1" ht="14.4" thickBot="1" x14ac:dyDescent="0.3">
      <c r="B78" s="7"/>
      <c r="D78" s="26">
        <f>SUM(D71:D76)</f>
        <v>-516258154</v>
      </c>
      <c r="E78" s="7"/>
      <c r="F78" s="26">
        <f>SUM(F71:F75)</f>
        <v>-118533812</v>
      </c>
      <c r="H78" s="110"/>
      <c r="I78" s="110"/>
      <c r="N78" s="110"/>
    </row>
    <row r="79" spans="2:14" s="109" customFormat="1" ht="14.4" thickTop="1" x14ac:dyDescent="0.25">
      <c r="B79" s="7"/>
      <c r="D79" s="7"/>
      <c r="E79" s="7"/>
      <c r="F79" s="7"/>
      <c r="H79" s="110"/>
      <c r="I79" s="110"/>
      <c r="N79" s="110"/>
    </row>
    <row r="80" spans="2:14" s="109" customFormat="1" x14ac:dyDescent="0.25">
      <c r="B80" s="7"/>
      <c r="C80" s="7"/>
      <c r="D80" s="7"/>
      <c r="E80" s="7"/>
      <c r="F80" s="7"/>
      <c r="H80" s="110"/>
      <c r="I80" s="110"/>
      <c r="N80" s="110"/>
    </row>
    <row r="81" spans="8:14" s="109" customFormat="1" x14ac:dyDescent="0.25">
      <c r="H81" s="110"/>
      <c r="I81" s="110"/>
      <c r="N81" s="110"/>
    </row>
    <row r="82" spans="8:14" s="109" customFormat="1" x14ac:dyDescent="0.25">
      <c r="H82" s="110"/>
      <c r="I82" s="110"/>
      <c r="N82" s="110"/>
    </row>
    <row r="83" spans="8:14" s="109" customFormat="1" x14ac:dyDescent="0.25">
      <c r="H83" s="110"/>
      <c r="I83" s="110"/>
      <c r="N83" s="110"/>
    </row>
    <row r="84" spans="8:14" s="109" customFormat="1" x14ac:dyDescent="0.25">
      <c r="H84" s="110"/>
      <c r="I84" s="110"/>
      <c r="N84" s="110"/>
    </row>
    <row r="85" spans="8:14" s="109" customFormat="1" x14ac:dyDescent="0.25">
      <c r="H85" s="110"/>
      <c r="I85" s="110"/>
      <c r="N85" s="110"/>
    </row>
    <row r="86" spans="8:14" s="109" customFormat="1" x14ac:dyDescent="0.25">
      <c r="H86" s="110"/>
      <c r="I86" s="110"/>
      <c r="N86" s="110"/>
    </row>
    <row r="87" spans="8:14" s="109" customFormat="1" x14ac:dyDescent="0.25">
      <c r="H87" s="110"/>
      <c r="I87" s="110"/>
      <c r="N87" s="110"/>
    </row>
    <row r="88" spans="8:14" s="109" customFormat="1" x14ac:dyDescent="0.25">
      <c r="H88" s="110"/>
      <c r="I88" s="110"/>
      <c r="N88" s="110"/>
    </row>
    <row r="89" spans="8:14" s="109" customFormat="1" x14ac:dyDescent="0.25">
      <c r="H89" s="110"/>
      <c r="I89" s="110"/>
      <c r="N89" s="110"/>
    </row>
    <row r="90" spans="8:14" s="109" customFormat="1" x14ac:dyDescent="0.25">
      <c r="H90" s="110"/>
      <c r="I90" s="110"/>
      <c r="N90" s="110"/>
    </row>
    <row r="91" spans="8:14" s="109" customFormat="1" x14ac:dyDescent="0.25">
      <c r="H91" s="110"/>
      <c r="I91" s="110"/>
      <c r="N91" s="110"/>
    </row>
    <row r="92" spans="8:14" s="109" customFormat="1" x14ac:dyDescent="0.25">
      <c r="H92" s="110"/>
      <c r="I92" s="110"/>
      <c r="N92" s="110"/>
    </row>
    <row r="93" spans="8:14" s="109" customFormat="1" x14ac:dyDescent="0.25">
      <c r="H93" s="110"/>
      <c r="I93" s="110"/>
      <c r="N93" s="110"/>
    </row>
    <row r="94" spans="8:14" s="109" customFormat="1" x14ac:dyDescent="0.25">
      <c r="H94" s="110"/>
      <c r="I94" s="110"/>
      <c r="N94" s="110"/>
    </row>
    <row r="95" spans="8:14" s="109" customFormat="1" x14ac:dyDescent="0.25">
      <c r="H95" s="110"/>
      <c r="I95" s="110"/>
      <c r="N95" s="110"/>
    </row>
    <row r="96" spans="8:14" s="109" customFormat="1" x14ac:dyDescent="0.25">
      <c r="H96" s="110"/>
      <c r="I96" s="110"/>
      <c r="N96" s="110"/>
    </row>
    <row r="97" spans="8:14" s="109" customFormat="1" x14ac:dyDescent="0.25">
      <c r="H97" s="110"/>
      <c r="I97" s="110"/>
      <c r="N97" s="110"/>
    </row>
    <row r="98" spans="8:14" s="109" customFormat="1" x14ac:dyDescent="0.25">
      <c r="H98" s="110"/>
      <c r="I98" s="110"/>
      <c r="N98" s="110"/>
    </row>
    <row r="99" spans="8:14" s="109" customFormat="1" x14ac:dyDescent="0.25">
      <c r="H99" s="110"/>
      <c r="I99" s="110"/>
      <c r="N99" s="110"/>
    </row>
    <row r="100" spans="8:14" s="109" customFormat="1" x14ac:dyDescent="0.25">
      <c r="H100" s="110"/>
      <c r="I100" s="110"/>
      <c r="N100" s="110"/>
    </row>
    <row r="101" spans="8:14" s="109" customFormat="1" x14ac:dyDescent="0.25">
      <c r="H101" s="110"/>
      <c r="I101" s="110"/>
      <c r="N101" s="110"/>
    </row>
    <row r="102" spans="8:14" s="109" customFormat="1" x14ac:dyDescent="0.25">
      <c r="H102" s="110"/>
      <c r="I102" s="110"/>
      <c r="N102" s="110"/>
    </row>
    <row r="103" spans="8:14" s="109" customFormat="1" x14ac:dyDescent="0.25">
      <c r="H103" s="110"/>
      <c r="I103" s="110"/>
      <c r="N103" s="110"/>
    </row>
    <row r="104" spans="8:14" s="109" customFormat="1" x14ac:dyDescent="0.25">
      <c r="H104" s="110"/>
      <c r="I104" s="110"/>
      <c r="N104" s="110"/>
    </row>
    <row r="105" spans="8:14" s="109" customFormat="1" x14ac:dyDescent="0.25">
      <c r="H105" s="110"/>
      <c r="I105" s="110"/>
      <c r="N105" s="110"/>
    </row>
    <row r="106" spans="8:14" s="109" customFormat="1" x14ac:dyDescent="0.25">
      <c r="H106" s="110"/>
      <c r="I106" s="110"/>
      <c r="N106" s="110"/>
    </row>
    <row r="107" spans="8:14" s="109" customFormat="1" x14ac:dyDescent="0.25">
      <c r="H107" s="110"/>
      <c r="I107" s="110"/>
      <c r="N107" s="110"/>
    </row>
    <row r="108" spans="8:14" s="109" customFormat="1" x14ac:dyDescent="0.25">
      <c r="H108" s="110"/>
      <c r="I108" s="110"/>
      <c r="N108" s="110"/>
    </row>
    <row r="109" spans="8:14" s="109" customFormat="1" x14ac:dyDescent="0.25">
      <c r="H109" s="110"/>
      <c r="I109" s="110"/>
      <c r="N109" s="110"/>
    </row>
    <row r="110" spans="8:14" s="109" customFormat="1" x14ac:dyDescent="0.25">
      <c r="H110" s="110"/>
      <c r="I110" s="110"/>
      <c r="N110" s="110"/>
    </row>
    <row r="111" spans="8:14" s="109" customFormat="1" x14ac:dyDescent="0.25">
      <c r="H111" s="110"/>
      <c r="I111" s="110"/>
      <c r="N111" s="110"/>
    </row>
    <row r="112" spans="8:14" s="109" customFormat="1" x14ac:dyDescent="0.25">
      <c r="H112" s="110"/>
      <c r="I112" s="110"/>
      <c r="N112" s="110"/>
    </row>
    <row r="113" spans="8:14" s="109" customFormat="1" x14ac:dyDescent="0.25">
      <c r="H113" s="110"/>
      <c r="I113" s="110"/>
      <c r="N113" s="110"/>
    </row>
    <row r="114" spans="8:14" s="109" customFormat="1" x14ac:dyDescent="0.25">
      <c r="H114" s="110"/>
      <c r="I114" s="110"/>
      <c r="N114" s="110"/>
    </row>
    <row r="115" spans="8:14" s="109" customFormat="1" x14ac:dyDescent="0.25">
      <c r="H115" s="110"/>
      <c r="I115" s="110"/>
      <c r="N115" s="110"/>
    </row>
    <row r="116" spans="8:14" s="109" customFormat="1" x14ac:dyDescent="0.25">
      <c r="H116" s="110"/>
      <c r="I116" s="110"/>
      <c r="N116" s="110"/>
    </row>
    <row r="117" spans="8:14" s="109" customFormat="1" x14ac:dyDescent="0.25">
      <c r="H117" s="110"/>
      <c r="I117" s="110"/>
      <c r="N117" s="110"/>
    </row>
    <row r="118" spans="8:14" s="109" customFormat="1" x14ac:dyDescent="0.25">
      <c r="H118" s="110"/>
      <c r="I118" s="110"/>
      <c r="N118" s="110"/>
    </row>
    <row r="119" spans="8:14" s="109" customFormat="1" x14ac:dyDescent="0.25">
      <c r="H119" s="110"/>
      <c r="I119" s="110"/>
      <c r="N119" s="110"/>
    </row>
    <row r="120" spans="8:14" s="109" customFormat="1" x14ac:dyDescent="0.25">
      <c r="H120" s="110"/>
      <c r="I120" s="110"/>
      <c r="N120" s="110"/>
    </row>
    <row r="121" spans="8:14" s="109" customFormat="1" x14ac:dyDescent="0.25">
      <c r="H121" s="110"/>
      <c r="I121" s="110"/>
      <c r="N121" s="110"/>
    </row>
    <row r="122" spans="8:14" s="109" customFormat="1" x14ac:dyDescent="0.25">
      <c r="H122" s="110"/>
      <c r="I122" s="110"/>
      <c r="N122" s="110"/>
    </row>
    <row r="123" spans="8:14" s="109" customFormat="1" x14ac:dyDescent="0.25">
      <c r="H123" s="110"/>
      <c r="I123" s="110"/>
      <c r="N123" s="110"/>
    </row>
    <row r="124" spans="8:14" s="109" customFormat="1" x14ac:dyDescent="0.25">
      <c r="H124" s="110"/>
      <c r="I124" s="110"/>
      <c r="N124" s="110"/>
    </row>
    <row r="125" spans="8:14" s="109" customFormat="1" x14ac:dyDescent="0.25">
      <c r="H125" s="110"/>
      <c r="I125" s="110"/>
      <c r="N125" s="110"/>
    </row>
    <row r="126" spans="8:14" s="109" customFormat="1" x14ac:dyDescent="0.25">
      <c r="H126" s="110"/>
      <c r="I126" s="110"/>
      <c r="N126" s="110"/>
    </row>
    <row r="127" spans="8:14" s="109" customFormat="1" x14ac:dyDescent="0.25">
      <c r="H127" s="110"/>
      <c r="I127" s="110"/>
      <c r="N127" s="110"/>
    </row>
    <row r="128" spans="8:14" s="109" customFormat="1" x14ac:dyDescent="0.25">
      <c r="H128" s="110"/>
      <c r="I128" s="110"/>
      <c r="N128" s="110"/>
    </row>
    <row r="129" spans="8:14" s="109" customFormat="1" x14ac:dyDescent="0.25">
      <c r="H129" s="110"/>
      <c r="I129" s="110"/>
      <c r="N129" s="110"/>
    </row>
    <row r="130" spans="8:14" s="109" customFormat="1" x14ac:dyDescent="0.25">
      <c r="H130" s="110"/>
      <c r="I130" s="110"/>
      <c r="N130" s="110"/>
    </row>
    <row r="131" spans="8:14" s="109" customFormat="1" x14ac:dyDescent="0.25">
      <c r="H131" s="110"/>
      <c r="I131" s="110"/>
      <c r="N131" s="110"/>
    </row>
    <row r="132" spans="8:14" s="109" customFormat="1" x14ac:dyDescent="0.25">
      <c r="H132" s="110"/>
      <c r="I132" s="110"/>
      <c r="N132" s="110"/>
    </row>
    <row r="133" spans="8:14" s="109" customFormat="1" x14ac:dyDescent="0.25">
      <c r="H133" s="110"/>
      <c r="I133" s="110"/>
      <c r="N133" s="110"/>
    </row>
    <row r="134" spans="8:14" s="109" customFormat="1" x14ac:dyDescent="0.25">
      <c r="H134" s="110"/>
      <c r="I134" s="110"/>
      <c r="N134" s="110"/>
    </row>
    <row r="135" spans="8:14" s="109" customFormat="1" x14ac:dyDescent="0.25">
      <c r="H135" s="110"/>
      <c r="I135" s="110"/>
      <c r="N135" s="110"/>
    </row>
    <row r="136" spans="8:14" s="109" customFormat="1" x14ac:dyDescent="0.25">
      <c r="H136" s="110"/>
      <c r="I136" s="110"/>
      <c r="N136" s="110"/>
    </row>
    <row r="137" spans="8:14" s="109" customFormat="1" x14ac:dyDescent="0.25">
      <c r="H137" s="110"/>
      <c r="I137" s="110"/>
      <c r="N137" s="110"/>
    </row>
    <row r="138" spans="8:14" s="109" customFormat="1" x14ac:dyDescent="0.25">
      <c r="H138" s="110"/>
      <c r="I138" s="110"/>
      <c r="N138" s="110"/>
    </row>
  </sheetData>
  <mergeCells count="5">
    <mergeCell ref="B7:F7"/>
    <mergeCell ref="B8:F8"/>
    <mergeCell ref="B9:F9"/>
    <mergeCell ref="B67:F67"/>
    <mergeCell ref="B68:F68"/>
  </mergeCells>
  <printOptions horizontalCentered="1"/>
  <pageMargins left="0.12" right="0.12" top="0.2" bottom="0.2" header="0.21" footer="0.2"/>
  <pageSetup scale="73" orientation="portrait" r:id="rId1"/>
  <headerFooter alignWithMargins="0"/>
  <rowBreaks count="1" manualBreakCount="1">
    <brk id="5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CD29A-6CF4-4E6B-9A1C-565466A7CEFD}">
  <sheetPr>
    <tabColor rgb="FFFF0000"/>
  </sheetPr>
  <dimension ref="B9:F149"/>
  <sheetViews>
    <sheetView view="pageBreakPreview" zoomScale="60" zoomScaleNormal="110" workbookViewId="0">
      <selection activeCell="A137" sqref="A137:IV137"/>
    </sheetView>
  </sheetViews>
  <sheetFormatPr baseColWidth="10" defaultColWidth="11.44140625" defaultRowHeight="11.4" x14ac:dyDescent="0.2"/>
  <cols>
    <col min="1" max="1" width="8.88671875" style="41" customWidth="1"/>
    <col min="2" max="2" width="13.33203125" style="41" customWidth="1"/>
    <col min="3" max="3" width="19.5546875" style="41" bestFit="1" customWidth="1"/>
    <col min="4" max="4" width="16.109375" style="41" customWidth="1"/>
    <col min="5" max="5" width="19.109375" style="41" bestFit="1" customWidth="1"/>
    <col min="6" max="6" width="27.33203125" style="41" customWidth="1"/>
    <col min="7" max="16384" width="11.44140625" style="41"/>
  </cols>
  <sheetData>
    <row r="9" spans="2:6" ht="13.8" x14ac:dyDescent="0.25">
      <c r="B9" s="162"/>
      <c r="C9" s="193" t="s">
        <v>110</v>
      </c>
      <c r="D9" s="193"/>
      <c r="E9" s="193"/>
      <c r="F9" s="162"/>
    </row>
    <row r="10" spans="2:6" ht="14.4" thickBot="1" x14ac:dyDescent="0.3">
      <c r="B10" s="167"/>
      <c r="C10" s="194" t="s">
        <v>103</v>
      </c>
      <c r="D10" s="194"/>
      <c r="E10" s="194"/>
      <c r="F10" s="168"/>
    </row>
    <row r="11" spans="2:6" ht="13.8" x14ac:dyDescent="0.25">
      <c r="B11" s="161"/>
      <c r="C11" s="42"/>
      <c r="D11" s="43" t="s">
        <v>55</v>
      </c>
      <c r="E11" s="44"/>
      <c r="F11" s="161"/>
    </row>
    <row r="12" spans="2:6" ht="12" x14ac:dyDescent="0.25">
      <c r="B12" s="45"/>
      <c r="C12" s="46" t="s">
        <v>56</v>
      </c>
      <c r="D12" s="47" t="s">
        <v>61</v>
      </c>
      <c r="E12" s="48" t="s">
        <v>52</v>
      </c>
      <c r="F12" s="45"/>
    </row>
    <row r="13" spans="2:6" ht="12" thickBot="1" x14ac:dyDescent="0.25">
      <c r="B13" s="45"/>
      <c r="C13" s="49"/>
      <c r="D13" s="50"/>
      <c r="E13" s="50"/>
      <c r="F13" s="45"/>
    </row>
    <row r="14" spans="2:6" ht="12" x14ac:dyDescent="0.25">
      <c r="B14" s="45"/>
      <c r="C14" s="59"/>
      <c r="D14" s="87"/>
      <c r="E14" s="88"/>
      <c r="F14" s="45"/>
    </row>
    <row r="15" spans="2:6" x14ac:dyDescent="0.2">
      <c r="C15" s="75" t="s">
        <v>0</v>
      </c>
      <c r="D15" s="51">
        <v>655267</v>
      </c>
      <c r="E15" s="76">
        <f t="shared" ref="E15:E57" si="0">SUM(D15:D15)</f>
        <v>655267</v>
      </c>
      <c r="F15" s="52"/>
    </row>
    <row r="16" spans="2:6" x14ac:dyDescent="0.2">
      <c r="B16" s="52"/>
      <c r="C16" s="78" t="s">
        <v>1</v>
      </c>
      <c r="D16" s="51">
        <v>559470</v>
      </c>
      <c r="E16" s="76">
        <f t="shared" si="0"/>
        <v>559470</v>
      </c>
      <c r="F16" s="52"/>
    </row>
    <row r="17" spans="2:6" x14ac:dyDescent="0.2">
      <c r="B17" s="52"/>
      <c r="C17" s="78" t="s">
        <v>2</v>
      </c>
      <c r="D17" s="51">
        <v>710972</v>
      </c>
      <c r="E17" s="76">
        <f t="shared" si="0"/>
        <v>710972</v>
      </c>
      <c r="F17" s="52"/>
    </row>
    <row r="18" spans="2:6" x14ac:dyDescent="0.2">
      <c r="B18" s="52"/>
      <c r="C18" s="78" t="s">
        <v>3</v>
      </c>
      <c r="D18" s="51">
        <v>584884</v>
      </c>
      <c r="E18" s="76">
        <f t="shared" si="0"/>
        <v>584884</v>
      </c>
      <c r="F18" s="52"/>
    </row>
    <row r="19" spans="2:6" x14ac:dyDescent="0.2">
      <c r="B19" s="52"/>
      <c r="C19" s="78" t="s">
        <v>4</v>
      </c>
      <c r="D19" s="51">
        <v>1219486</v>
      </c>
      <c r="E19" s="76">
        <f t="shared" si="0"/>
        <v>1219486</v>
      </c>
      <c r="F19" s="52"/>
    </row>
    <row r="20" spans="2:6" x14ac:dyDescent="0.2">
      <c r="B20" s="52"/>
      <c r="C20" s="78" t="s">
        <v>5</v>
      </c>
      <c r="D20" s="51">
        <v>777725</v>
      </c>
      <c r="E20" s="76">
        <f t="shared" si="0"/>
        <v>777725</v>
      </c>
      <c r="F20" s="52"/>
    </row>
    <row r="21" spans="2:6" x14ac:dyDescent="0.2">
      <c r="B21" s="52"/>
      <c r="C21" s="78" t="s">
        <v>6</v>
      </c>
      <c r="D21" s="51">
        <v>672399</v>
      </c>
      <c r="E21" s="76">
        <f t="shared" si="0"/>
        <v>672399</v>
      </c>
      <c r="F21" s="52"/>
    </row>
    <row r="22" spans="2:6" x14ac:dyDescent="0.2">
      <c r="B22" s="52"/>
      <c r="C22" s="78" t="s">
        <v>7</v>
      </c>
      <c r="D22" s="51">
        <v>972249</v>
      </c>
      <c r="E22" s="76">
        <f t="shared" si="0"/>
        <v>972249</v>
      </c>
      <c r="F22" s="52"/>
    </row>
    <row r="23" spans="2:6" x14ac:dyDescent="0.2">
      <c r="B23" s="52"/>
      <c r="C23" s="78" t="s">
        <v>8</v>
      </c>
      <c r="D23" s="51">
        <v>689750</v>
      </c>
      <c r="E23" s="76">
        <f t="shared" si="0"/>
        <v>689750</v>
      </c>
      <c r="F23" s="52"/>
    </row>
    <row r="24" spans="2:6" x14ac:dyDescent="0.2">
      <c r="B24" s="52"/>
      <c r="C24" s="78" t="s">
        <v>9</v>
      </c>
      <c r="D24" s="51">
        <v>650559</v>
      </c>
      <c r="E24" s="76">
        <f t="shared" si="0"/>
        <v>650559</v>
      </c>
      <c r="F24" s="52"/>
    </row>
    <row r="25" spans="2:6" x14ac:dyDescent="0.2">
      <c r="B25" s="52"/>
      <c r="C25" s="78" t="s">
        <v>10</v>
      </c>
      <c r="D25" s="51">
        <v>725810</v>
      </c>
      <c r="E25" s="76">
        <f t="shared" si="0"/>
        <v>725810</v>
      </c>
      <c r="F25" s="52"/>
    </row>
    <row r="26" spans="2:6" x14ac:dyDescent="0.2">
      <c r="B26" s="52"/>
      <c r="C26" s="78" t="s">
        <v>11</v>
      </c>
      <c r="D26" s="51">
        <v>715766</v>
      </c>
      <c r="E26" s="76">
        <f t="shared" si="0"/>
        <v>715766</v>
      </c>
      <c r="F26" s="52"/>
    </row>
    <row r="27" spans="2:6" x14ac:dyDescent="0.2">
      <c r="B27" s="52"/>
      <c r="C27" s="78" t="s">
        <v>12</v>
      </c>
      <c r="D27" s="51">
        <v>658619</v>
      </c>
      <c r="E27" s="76">
        <f t="shared" si="0"/>
        <v>658619</v>
      </c>
      <c r="F27" s="52"/>
    </row>
    <row r="28" spans="2:6" x14ac:dyDescent="0.2">
      <c r="B28" s="52"/>
      <c r="C28" s="78" t="s">
        <v>13</v>
      </c>
      <c r="D28" s="51">
        <v>714081</v>
      </c>
      <c r="E28" s="76">
        <f t="shared" si="0"/>
        <v>714081</v>
      </c>
      <c r="F28" s="52"/>
    </row>
    <row r="29" spans="2:6" x14ac:dyDescent="0.2">
      <c r="B29" s="52"/>
      <c r="C29" s="78" t="s">
        <v>14</v>
      </c>
      <c r="D29" s="51">
        <v>788545</v>
      </c>
      <c r="E29" s="76">
        <f t="shared" si="0"/>
        <v>788545</v>
      </c>
      <c r="F29" s="52"/>
    </row>
    <row r="30" spans="2:6" x14ac:dyDescent="0.2">
      <c r="B30" s="52"/>
      <c r="C30" s="78" t="s">
        <v>15</v>
      </c>
      <c r="D30" s="51">
        <v>743721</v>
      </c>
      <c r="E30" s="76">
        <f t="shared" si="0"/>
        <v>743721</v>
      </c>
      <c r="F30" s="52"/>
    </row>
    <row r="31" spans="2:6" x14ac:dyDescent="0.2">
      <c r="B31" s="52"/>
      <c r="C31" s="78" t="s">
        <v>16</v>
      </c>
      <c r="D31" s="51">
        <v>780608</v>
      </c>
      <c r="E31" s="76">
        <f t="shared" si="0"/>
        <v>780608</v>
      </c>
      <c r="F31" s="52"/>
    </row>
    <row r="32" spans="2:6" x14ac:dyDescent="0.2">
      <c r="B32" s="52"/>
      <c r="C32" s="78" t="s">
        <v>17</v>
      </c>
      <c r="D32" s="51">
        <v>706204</v>
      </c>
      <c r="E32" s="76">
        <f t="shared" si="0"/>
        <v>706204</v>
      </c>
      <c r="F32" s="52"/>
    </row>
    <row r="33" spans="2:6" x14ac:dyDescent="0.2">
      <c r="B33" s="52"/>
      <c r="C33" s="78" t="s">
        <v>18</v>
      </c>
      <c r="D33" s="51">
        <v>648814</v>
      </c>
      <c r="E33" s="76">
        <f t="shared" si="0"/>
        <v>648814</v>
      </c>
      <c r="F33" s="52"/>
    </row>
    <row r="34" spans="2:6" x14ac:dyDescent="0.2">
      <c r="B34" s="52"/>
      <c r="C34" s="78" t="s">
        <v>19</v>
      </c>
      <c r="D34" s="51">
        <v>732577</v>
      </c>
      <c r="E34" s="76">
        <f t="shared" si="0"/>
        <v>732577</v>
      </c>
      <c r="F34" s="52"/>
    </row>
    <row r="35" spans="2:6" x14ac:dyDescent="0.2">
      <c r="B35" s="52"/>
      <c r="C35" s="78" t="s">
        <v>20</v>
      </c>
      <c r="D35" s="51">
        <v>721177</v>
      </c>
      <c r="E35" s="76">
        <f t="shared" si="0"/>
        <v>721177</v>
      </c>
      <c r="F35" s="52"/>
    </row>
    <row r="36" spans="2:6" x14ac:dyDescent="0.2">
      <c r="B36" s="52"/>
      <c r="C36" s="78" t="s">
        <v>21</v>
      </c>
      <c r="D36" s="51">
        <v>774535</v>
      </c>
      <c r="E36" s="76">
        <f t="shared" si="0"/>
        <v>774535</v>
      </c>
      <c r="F36" s="52"/>
    </row>
    <row r="37" spans="2:6" x14ac:dyDescent="0.2">
      <c r="B37" s="52"/>
      <c r="C37" s="78" t="s">
        <v>22</v>
      </c>
      <c r="D37" s="51">
        <v>676999</v>
      </c>
      <c r="E37" s="76">
        <f t="shared" si="0"/>
        <v>676999</v>
      </c>
      <c r="F37" s="52"/>
    </row>
    <row r="38" spans="2:6" x14ac:dyDescent="0.2">
      <c r="B38" s="52"/>
      <c r="C38" s="78" t="s">
        <v>23</v>
      </c>
      <c r="D38" s="51">
        <v>887897</v>
      </c>
      <c r="E38" s="76">
        <f t="shared" si="0"/>
        <v>887897</v>
      </c>
      <c r="F38" s="52"/>
    </row>
    <row r="39" spans="2:6" x14ac:dyDescent="0.2">
      <c r="B39" s="52"/>
      <c r="C39" s="78" t="s">
        <v>24</v>
      </c>
      <c r="D39" s="51">
        <v>721079</v>
      </c>
      <c r="E39" s="76">
        <f t="shared" si="0"/>
        <v>721079</v>
      </c>
      <c r="F39" s="52"/>
    </row>
    <row r="40" spans="2:6" x14ac:dyDescent="0.2">
      <c r="B40" s="52"/>
      <c r="C40" s="78" t="s">
        <v>25</v>
      </c>
      <c r="D40" s="51">
        <v>795369</v>
      </c>
      <c r="E40" s="76">
        <f t="shared" si="0"/>
        <v>795369</v>
      </c>
      <c r="F40" s="52"/>
    </row>
    <row r="41" spans="2:6" x14ac:dyDescent="0.2">
      <c r="B41" s="52"/>
      <c r="C41" s="78" t="s">
        <v>26</v>
      </c>
      <c r="D41" s="51">
        <v>666053</v>
      </c>
      <c r="E41" s="76">
        <f t="shared" si="0"/>
        <v>666053</v>
      </c>
      <c r="F41" s="52"/>
    </row>
    <row r="42" spans="2:6" x14ac:dyDescent="0.2">
      <c r="B42" s="52"/>
      <c r="C42" s="78" t="s">
        <v>27</v>
      </c>
      <c r="D42" s="51">
        <v>708744</v>
      </c>
      <c r="E42" s="76">
        <f t="shared" si="0"/>
        <v>708744</v>
      </c>
      <c r="F42" s="52"/>
    </row>
    <row r="43" spans="2:6" x14ac:dyDescent="0.2">
      <c r="B43" s="52"/>
      <c r="C43" s="78" t="s">
        <v>28</v>
      </c>
      <c r="D43" s="51">
        <v>719746</v>
      </c>
      <c r="E43" s="76">
        <f t="shared" si="0"/>
        <v>719746</v>
      </c>
      <c r="F43" s="52"/>
    </row>
    <row r="44" spans="2:6" x14ac:dyDescent="0.2">
      <c r="B44" s="52"/>
      <c r="C44" s="78" t="s">
        <v>29</v>
      </c>
      <c r="D44" s="51">
        <v>610991</v>
      </c>
      <c r="E44" s="76">
        <f t="shared" si="0"/>
        <v>610991</v>
      </c>
      <c r="F44" s="52"/>
    </row>
    <row r="45" spans="2:6" x14ac:dyDescent="0.2">
      <c r="B45" s="52"/>
      <c r="C45" s="78" t="s">
        <v>30</v>
      </c>
      <c r="D45" s="51">
        <v>675315</v>
      </c>
      <c r="E45" s="76">
        <f t="shared" si="0"/>
        <v>675315</v>
      </c>
      <c r="F45" s="52"/>
    </row>
    <row r="46" spans="2:6" x14ac:dyDescent="0.2">
      <c r="B46" s="52"/>
      <c r="C46" s="78" t="s">
        <v>31</v>
      </c>
      <c r="D46" s="51">
        <v>813961</v>
      </c>
      <c r="E46" s="76">
        <f t="shared" si="0"/>
        <v>813961</v>
      </c>
      <c r="F46" s="52"/>
    </row>
    <row r="47" spans="2:6" x14ac:dyDescent="0.2">
      <c r="B47" s="52"/>
      <c r="C47" s="78" t="s">
        <v>32</v>
      </c>
      <c r="D47" s="51">
        <v>779854</v>
      </c>
      <c r="E47" s="76">
        <f t="shared" si="0"/>
        <v>779854</v>
      </c>
      <c r="F47" s="52"/>
    </row>
    <row r="48" spans="2:6" x14ac:dyDescent="0.2">
      <c r="B48" s="52"/>
      <c r="C48" s="78" t="s">
        <v>33</v>
      </c>
      <c r="D48" s="51">
        <v>619893</v>
      </c>
      <c r="E48" s="76">
        <f t="shared" si="0"/>
        <v>619893</v>
      </c>
      <c r="F48" s="52"/>
    </row>
    <row r="49" spans="2:6" x14ac:dyDescent="0.2">
      <c r="B49" s="52"/>
      <c r="C49" s="78" t="s">
        <v>34</v>
      </c>
      <c r="D49" s="51">
        <v>684883</v>
      </c>
      <c r="E49" s="76">
        <f t="shared" si="0"/>
        <v>684883</v>
      </c>
      <c r="F49" s="52"/>
    </row>
    <row r="50" spans="2:6" x14ac:dyDescent="0.2">
      <c r="B50" s="52"/>
      <c r="C50" s="78" t="s">
        <v>35</v>
      </c>
      <c r="D50" s="51">
        <v>519826</v>
      </c>
      <c r="E50" s="76">
        <f t="shared" si="0"/>
        <v>519826</v>
      </c>
      <c r="F50" s="52"/>
    </row>
    <row r="51" spans="2:6" x14ac:dyDescent="0.2">
      <c r="B51" s="52"/>
      <c r="C51" s="78" t="s">
        <v>36</v>
      </c>
      <c r="D51" s="51">
        <v>833275</v>
      </c>
      <c r="E51" s="76">
        <f t="shared" si="0"/>
        <v>833275</v>
      </c>
      <c r="F51" s="52"/>
    </row>
    <row r="52" spans="2:6" x14ac:dyDescent="0.2">
      <c r="B52" s="52"/>
      <c r="C52" s="78" t="s">
        <v>37</v>
      </c>
      <c r="D52" s="51">
        <v>708064</v>
      </c>
      <c r="E52" s="76">
        <f>SUM(D52:D52)</f>
        <v>708064</v>
      </c>
      <c r="F52" s="52"/>
    </row>
    <row r="53" spans="2:6" x14ac:dyDescent="0.2">
      <c r="B53" s="52"/>
      <c r="C53" s="78" t="s">
        <v>38</v>
      </c>
      <c r="D53" s="51">
        <v>877299</v>
      </c>
      <c r="E53" s="76">
        <f t="shared" si="0"/>
        <v>877299</v>
      </c>
      <c r="F53" s="52"/>
    </row>
    <row r="54" spans="2:6" x14ac:dyDescent="0.2">
      <c r="B54" s="52"/>
      <c r="C54" s="78" t="s">
        <v>39</v>
      </c>
      <c r="D54" s="51">
        <v>714731</v>
      </c>
      <c r="E54" s="76">
        <f t="shared" si="0"/>
        <v>714731</v>
      </c>
      <c r="F54" s="52"/>
    </row>
    <row r="55" spans="2:6" x14ac:dyDescent="0.2">
      <c r="B55" s="52"/>
      <c r="C55" s="79" t="s">
        <v>40</v>
      </c>
      <c r="D55" s="51">
        <v>700385</v>
      </c>
      <c r="E55" s="76">
        <f>SUM(D55:D55)</f>
        <v>700385</v>
      </c>
      <c r="F55" s="52"/>
    </row>
    <row r="56" spans="2:6" x14ac:dyDescent="0.2">
      <c r="B56" s="169"/>
      <c r="C56" s="78" t="s">
        <v>41</v>
      </c>
      <c r="D56" s="51">
        <v>768725</v>
      </c>
      <c r="E56" s="76">
        <f t="shared" si="0"/>
        <v>768725</v>
      </c>
      <c r="F56" s="52"/>
    </row>
    <row r="57" spans="2:6" ht="12" thickBot="1" x14ac:dyDescent="0.25">
      <c r="B57" s="52"/>
      <c r="C57" s="97" t="s">
        <v>42</v>
      </c>
      <c r="D57" s="98">
        <v>1005942</v>
      </c>
      <c r="E57" s="150">
        <f t="shared" si="0"/>
        <v>1005942</v>
      </c>
      <c r="F57" s="52"/>
    </row>
    <row r="58" spans="2:6" ht="12.6" thickBot="1" x14ac:dyDescent="0.25">
      <c r="B58" s="52"/>
      <c r="C58" s="174" t="s">
        <v>43</v>
      </c>
      <c r="D58" s="175">
        <f>SUM(D15:D57)</f>
        <v>31692249</v>
      </c>
      <c r="E58" s="176">
        <f>SUM(E15:E57)</f>
        <v>31692249</v>
      </c>
      <c r="F58" s="52"/>
    </row>
    <row r="59" spans="2:6" x14ac:dyDescent="0.2">
      <c r="B59" s="52"/>
      <c r="C59" s="52"/>
      <c r="D59" s="52"/>
      <c r="E59" s="77"/>
      <c r="F59" s="52"/>
    </row>
    <row r="60" spans="2:6" ht="12" x14ac:dyDescent="0.25">
      <c r="D60" s="85"/>
      <c r="E60" s="83"/>
    </row>
    <row r="61" spans="2:6" ht="12" x14ac:dyDescent="0.25">
      <c r="B61" s="53"/>
      <c r="C61" s="53"/>
      <c r="D61" s="53"/>
      <c r="E61" s="53"/>
      <c r="F61" s="54"/>
    </row>
    <row r="62" spans="2:6" x14ac:dyDescent="0.2">
      <c r="B62" s="53"/>
      <c r="C62" s="53"/>
      <c r="D62" s="77"/>
      <c r="E62" s="52"/>
      <c r="F62" s="52"/>
    </row>
    <row r="63" spans="2:6" x14ac:dyDescent="0.2">
      <c r="B63" s="53"/>
      <c r="C63" s="53"/>
      <c r="D63" s="52"/>
      <c r="E63" s="52"/>
      <c r="F63" s="52"/>
    </row>
    <row r="64" spans="2:6" x14ac:dyDescent="0.2">
      <c r="B64" s="52"/>
      <c r="C64" s="52"/>
      <c r="D64" s="52"/>
      <c r="E64" s="52"/>
      <c r="F64" s="52"/>
    </row>
    <row r="65" spans="2:6" x14ac:dyDescent="0.2">
      <c r="B65" s="52"/>
      <c r="C65" s="52"/>
      <c r="D65" s="52"/>
      <c r="E65" s="52"/>
      <c r="F65" s="52"/>
    </row>
    <row r="66" spans="2:6" x14ac:dyDescent="0.2">
      <c r="B66" s="52"/>
      <c r="C66" s="52"/>
      <c r="D66" s="52"/>
      <c r="E66" s="52"/>
      <c r="F66" s="52"/>
    </row>
    <row r="67" spans="2:6" x14ac:dyDescent="0.2">
      <c r="B67" s="52"/>
      <c r="C67" s="52"/>
      <c r="D67" s="52"/>
      <c r="E67" s="52"/>
      <c r="F67" s="52"/>
    </row>
    <row r="68" spans="2:6" x14ac:dyDescent="0.2">
      <c r="B68" s="52"/>
      <c r="C68" s="52"/>
      <c r="D68" s="52"/>
      <c r="E68" s="52"/>
      <c r="F68" s="52"/>
    </row>
    <row r="69" spans="2:6" x14ac:dyDescent="0.2">
      <c r="B69" s="52"/>
      <c r="C69" s="52"/>
      <c r="D69" s="52"/>
      <c r="E69" s="52"/>
      <c r="F69" s="52"/>
    </row>
    <row r="70" spans="2:6" x14ac:dyDescent="0.2">
      <c r="B70" s="52"/>
      <c r="C70" s="52"/>
      <c r="D70" s="52"/>
      <c r="E70" s="52"/>
      <c r="F70" s="52"/>
    </row>
    <row r="71" spans="2:6" x14ac:dyDescent="0.2">
      <c r="B71" s="52"/>
      <c r="C71" s="52"/>
      <c r="D71" s="52"/>
      <c r="E71" s="52"/>
      <c r="F71" s="52"/>
    </row>
    <row r="72" spans="2:6" x14ac:dyDescent="0.2">
      <c r="B72" s="52"/>
      <c r="C72" s="52"/>
      <c r="D72" s="52"/>
      <c r="E72" s="52"/>
      <c r="F72" s="52"/>
    </row>
    <row r="73" spans="2:6" x14ac:dyDescent="0.2">
      <c r="B73" s="52"/>
      <c r="C73" s="52"/>
      <c r="D73" s="52"/>
      <c r="E73" s="52"/>
      <c r="F73" s="52"/>
    </row>
    <row r="74" spans="2:6" x14ac:dyDescent="0.2">
      <c r="B74" s="52"/>
      <c r="C74" s="52"/>
      <c r="D74" s="52"/>
      <c r="E74" s="52"/>
      <c r="F74" s="52"/>
    </row>
    <row r="75" spans="2:6" x14ac:dyDescent="0.2">
      <c r="B75" s="52"/>
      <c r="C75" s="52"/>
      <c r="D75" s="52"/>
      <c r="E75" s="52"/>
      <c r="F75" s="52"/>
    </row>
    <row r="76" spans="2:6" x14ac:dyDescent="0.2">
      <c r="B76" s="52"/>
      <c r="C76" s="52"/>
      <c r="D76" s="52"/>
      <c r="E76" s="52"/>
      <c r="F76" s="52"/>
    </row>
    <row r="77" spans="2:6" ht="12" x14ac:dyDescent="0.25">
      <c r="B77" s="195" t="s">
        <v>110</v>
      </c>
      <c r="C77" s="195"/>
      <c r="D77" s="195"/>
      <c r="E77" s="195"/>
      <c r="F77" s="56"/>
    </row>
    <row r="78" spans="2:6" x14ac:dyDescent="0.2">
      <c r="B78" s="196" t="s">
        <v>103</v>
      </c>
      <c r="C78" s="196"/>
      <c r="D78" s="196"/>
      <c r="E78" s="196"/>
      <c r="F78" s="170"/>
    </row>
    <row r="79" spans="2:6" x14ac:dyDescent="0.2">
      <c r="B79" s="52"/>
      <c r="C79" s="52"/>
      <c r="D79" s="196"/>
      <c r="E79" s="196"/>
      <c r="F79" s="196"/>
    </row>
    <row r="80" spans="2:6" ht="12" x14ac:dyDescent="0.25">
      <c r="B80" s="52"/>
      <c r="C80" s="55" t="s">
        <v>44</v>
      </c>
      <c r="D80" s="80"/>
      <c r="E80" s="55" t="s">
        <v>45</v>
      </c>
      <c r="F80" s="52"/>
    </row>
    <row r="81" spans="2:6" x14ac:dyDescent="0.2">
      <c r="B81" s="52"/>
      <c r="C81" s="52"/>
      <c r="D81" s="52"/>
      <c r="E81" s="52"/>
      <c r="F81" s="52"/>
    </row>
    <row r="82" spans="2:6" ht="12" x14ac:dyDescent="0.25">
      <c r="B82" s="57" t="s">
        <v>51</v>
      </c>
      <c r="C82" s="83">
        <v>158461244</v>
      </c>
      <c r="D82" s="82" t="s">
        <v>47</v>
      </c>
      <c r="E82" s="83">
        <v>31692249</v>
      </c>
      <c r="F82" s="52"/>
    </row>
    <row r="83" spans="2:6" ht="12" x14ac:dyDescent="0.25">
      <c r="B83" s="52"/>
      <c r="C83" s="81"/>
      <c r="D83" s="55"/>
      <c r="E83" s="81"/>
      <c r="F83" s="52"/>
    </row>
    <row r="84" spans="2:6" ht="12" x14ac:dyDescent="0.25">
      <c r="B84" s="52"/>
      <c r="C84" s="54"/>
      <c r="D84" s="57"/>
      <c r="E84" s="54"/>
      <c r="F84" s="52"/>
    </row>
    <row r="85" spans="2:6" ht="12.6" thickBot="1" x14ac:dyDescent="0.3">
      <c r="B85" s="57" t="s">
        <v>52</v>
      </c>
      <c r="C85" s="84">
        <f>SUM(C82:C83)</f>
        <v>158461244</v>
      </c>
      <c r="D85" s="52"/>
      <c r="E85" s="84">
        <f>SUM(E82:E83)</f>
        <v>31692249</v>
      </c>
      <c r="F85" s="52"/>
    </row>
    <row r="86" spans="2:6" ht="12" thickTop="1" x14ac:dyDescent="0.2">
      <c r="B86" s="52"/>
      <c r="C86" s="52"/>
      <c r="D86" s="52"/>
      <c r="E86" s="52"/>
      <c r="F86" s="52"/>
    </row>
    <row r="87" spans="2:6" x14ac:dyDescent="0.2">
      <c r="B87" s="52"/>
      <c r="C87" s="52"/>
      <c r="D87" s="52"/>
      <c r="E87" s="53"/>
      <c r="F87" s="52"/>
    </row>
    <row r="88" spans="2:6" ht="12" x14ac:dyDescent="0.25">
      <c r="B88" s="52"/>
      <c r="C88" s="52"/>
      <c r="D88" s="52"/>
      <c r="E88" s="54"/>
      <c r="F88" s="52"/>
    </row>
    <row r="89" spans="2:6" x14ac:dyDescent="0.2">
      <c r="B89" s="52"/>
      <c r="C89" s="52"/>
      <c r="D89" s="52"/>
      <c r="E89" s="52"/>
      <c r="F89" s="52"/>
    </row>
    <row r="90" spans="2:6" x14ac:dyDescent="0.2">
      <c r="B90" s="52"/>
      <c r="C90" s="52"/>
      <c r="D90" s="52"/>
      <c r="E90" s="52"/>
      <c r="F90" s="52"/>
    </row>
    <row r="91" spans="2:6" x14ac:dyDescent="0.2">
      <c r="B91" s="52"/>
      <c r="C91" s="52"/>
      <c r="D91" s="52"/>
      <c r="E91" s="52"/>
      <c r="F91" s="52"/>
    </row>
    <row r="92" spans="2:6" x14ac:dyDescent="0.2">
      <c r="B92" s="52"/>
      <c r="C92" s="52"/>
      <c r="D92" s="52"/>
      <c r="E92" s="52"/>
      <c r="F92" s="52"/>
    </row>
    <row r="93" spans="2:6" x14ac:dyDescent="0.2">
      <c r="B93" s="52"/>
      <c r="C93" s="52"/>
      <c r="D93" s="52"/>
      <c r="E93" s="52"/>
      <c r="F93" s="52"/>
    </row>
    <row r="94" spans="2:6" x14ac:dyDescent="0.2">
      <c r="B94" s="52"/>
      <c r="C94" s="52"/>
      <c r="D94" s="52"/>
      <c r="E94" s="52"/>
      <c r="F94" s="52"/>
    </row>
    <row r="95" spans="2:6" x14ac:dyDescent="0.2">
      <c r="B95" s="52"/>
      <c r="C95" s="52"/>
      <c r="D95" s="52"/>
      <c r="E95" s="52"/>
      <c r="F95" s="52"/>
    </row>
    <row r="96" spans="2:6" x14ac:dyDescent="0.2">
      <c r="B96" s="52"/>
      <c r="C96" s="52"/>
      <c r="D96" s="52"/>
      <c r="E96" s="52"/>
      <c r="F96" s="52"/>
    </row>
    <row r="97" spans="2:6" x14ac:dyDescent="0.2">
      <c r="B97" s="52"/>
      <c r="C97" s="52"/>
      <c r="D97" s="52"/>
      <c r="E97" s="52"/>
      <c r="F97" s="52"/>
    </row>
    <row r="98" spans="2:6" x14ac:dyDescent="0.2">
      <c r="B98" s="52"/>
      <c r="C98" s="52"/>
      <c r="D98" s="52"/>
      <c r="E98" s="52"/>
      <c r="F98" s="52"/>
    </row>
    <row r="99" spans="2:6" x14ac:dyDescent="0.2">
      <c r="B99" s="52"/>
      <c r="C99" s="52"/>
      <c r="D99" s="52"/>
      <c r="E99" s="52"/>
      <c r="F99" s="52"/>
    </row>
    <row r="100" spans="2:6" x14ac:dyDescent="0.2">
      <c r="B100" s="52"/>
      <c r="C100" s="52"/>
      <c r="D100" s="52"/>
      <c r="E100" s="52"/>
      <c r="F100" s="52"/>
    </row>
    <row r="101" spans="2:6" x14ac:dyDescent="0.2">
      <c r="B101" s="52"/>
      <c r="C101" s="52"/>
      <c r="D101" s="52"/>
      <c r="E101" s="52"/>
      <c r="F101" s="52"/>
    </row>
    <row r="102" spans="2:6" x14ac:dyDescent="0.2">
      <c r="B102" s="52"/>
      <c r="C102" s="52"/>
      <c r="D102" s="52"/>
      <c r="E102" s="52"/>
      <c r="F102" s="52"/>
    </row>
    <row r="103" spans="2:6" x14ac:dyDescent="0.2">
      <c r="B103" s="52"/>
      <c r="C103" s="52"/>
      <c r="D103" s="52"/>
      <c r="E103" s="52"/>
      <c r="F103" s="52"/>
    </row>
    <row r="104" spans="2:6" x14ac:dyDescent="0.2">
      <c r="B104" s="52"/>
      <c r="C104" s="52"/>
      <c r="D104" s="52"/>
      <c r="E104" s="52"/>
      <c r="F104" s="52"/>
    </row>
    <row r="105" spans="2:6" x14ac:dyDescent="0.2">
      <c r="B105" s="52"/>
      <c r="C105" s="52"/>
      <c r="D105" s="52"/>
      <c r="E105" s="52"/>
      <c r="F105" s="52"/>
    </row>
    <row r="106" spans="2:6" x14ac:dyDescent="0.2">
      <c r="B106" s="52"/>
      <c r="C106" s="52"/>
      <c r="D106" s="52"/>
      <c r="E106" s="52"/>
      <c r="F106" s="52"/>
    </row>
    <row r="107" spans="2:6" x14ac:dyDescent="0.2">
      <c r="B107" s="52"/>
      <c r="C107" s="52"/>
      <c r="D107" s="52"/>
      <c r="E107" s="52"/>
      <c r="F107" s="52"/>
    </row>
    <row r="108" spans="2:6" x14ac:dyDescent="0.2">
      <c r="B108" s="52"/>
      <c r="C108" s="52"/>
      <c r="D108" s="52"/>
      <c r="E108" s="52"/>
      <c r="F108" s="52"/>
    </row>
    <row r="109" spans="2:6" x14ac:dyDescent="0.2">
      <c r="B109" s="52"/>
      <c r="C109" s="52"/>
      <c r="D109" s="52"/>
      <c r="E109" s="52"/>
      <c r="F109" s="52"/>
    </row>
    <row r="110" spans="2:6" x14ac:dyDescent="0.2">
      <c r="B110" s="52"/>
      <c r="C110" s="52"/>
      <c r="D110" s="52"/>
      <c r="E110" s="52"/>
      <c r="F110" s="52"/>
    </row>
    <row r="111" spans="2:6" x14ac:dyDescent="0.2">
      <c r="B111" s="52"/>
      <c r="C111" s="52"/>
      <c r="D111" s="52"/>
      <c r="E111" s="52"/>
      <c r="F111" s="52"/>
    </row>
    <row r="112" spans="2:6" x14ac:dyDescent="0.2">
      <c r="B112" s="52"/>
      <c r="C112" s="52"/>
      <c r="D112" s="52"/>
      <c r="E112" s="52"/>
      <c r="F112" s="52"/>
    </row>
    <row r="113" spans="2:6" x14ac:dyDescent="0.2">
      <c r="B113" s="52"/>
      <c r="C113" s="52"/>
      <c r="D113" s="52"/>
      <c r="E113" s="52"/>
      <c r="F113" s="52"/>
    </row>
    <row r="114" spans="2:6" x14ac:dyDescent="0.2">
      <c r="B114" s="52"/>
      <c r="C114" s="52"/>
      <c r="D114" s="52"/>
      <c r="E114" s="52"/>
      <c r="F114" s="52"/>
    </row>
    <row r="115" spans="2:6" x14ac:dyDescent="0.2">
      <c r="B115" s="52"/>
      <c r="C115" s="52"/>
      <c r="D115" s="52"/>
      <c r="E115" s="52"/>
      <c r="F115" s="52"/>
    </row>
    <row r="116" spans="2:6" x14ac:dyDescent="0.2">
      <c r="B116" s="52"/>
      <c r="C116" s="52"/>
      <c r="D116" s="52"/>
      <c r="E116" s="52"/>
      <c r="F116" s="52"/>
    </row>
    <row r="117" spans="2:6" x14ac:dyDescent="0.2">
      <c r="B117" s="52"/>
      <c r="C117" s="52"/>
      <c r="D117" s="52"/>
      <c r="E117" s="52"/>
      <c r="F117" s="52"/>
    </row>
    <row r="118" spans="2:6" x14ac:dyDescent="0.2">
      <c r="B118" s="52"/>
      <c r="C118" s="52"/>
      <c r="D118" s="52"/>
      <c r="E118" s="52"/>
      <c r="F118" s="52"/>
    </row>
    <row r="119" spans="2:6" x14ac:dyDescent="0.2">
      <c r="B119" s="52"/>
      <c r="C119" s="52"/>
      <c r="D119" s="52"/>
      <c r="E119" s="52"/>
      <c r="F119" s="52"/>
    </row>
    <row r="120" spans="2:6" x14ac:dyDescent="0.2">
      <c r="B120" s="52"/>
      <c r="C120" s="52"/>
      <c r="D120" s="52"/>
      <c r="E120" s="52"/>
      <c r="F120" s="52"/>
    </row>
    <row r="121" spans="2:6" x14ac:dyDescent="0.2">
      <c r="B121" s="52"/>
      <c r="C121" s="52"/>
      <c r="D121" s="52"/>
      <c r="E121" s="52"/>
      <c r="F121" s="52"/>
    </row>
    <row r="122" spans="2:6" x14ac:dyDescent="0.2">
      <c r="B122" s="52"/>
      <c r="C122" s="52"/>
      <c r="D122" s="52"/>
      <c r="E122" s="52"/>
      <c r="F122" s="52"/>
    </row>
    <row r="123" spans="2:6" x14ac:dyDescent="0.2">
      <c r="B123" s="52"/>
      <c r="C123" s="52"/>
      <c r="D123" s="52"/>
      <c r="E123" s="52"/>
      <c r="F123" s="52"/>
    </row>
    <row r="124" spans="2:6" x14ac:dyDescent="0.2">
      <c r="B124" s="52"/>
      <c r="C124" s="52"/>
      <c r="D124" s="52"/>
      <c r="E124" s="52"/>
      <c r="F124" s="52"/>
    </row>
    <row r="125" spans="2:6" x14ac:dyDescent="0.2">
      <c r="B125" s="52"/>
      <c r="C125" s="52"/>
      <c r="D125" s="52"/>
      <c r="E125" s="52"/>
      <c r="F125" s="52"/>
    </row>
    <row r="126" spans="2:6" x14ac:dyDescent="0.2">
      <c r="B126" s="52"/>
      <c r="C126" s="52"/>
      <c r="D126" s="52"/>
      <c r="E126" s="52"/>
      <c r="F126" s="52"/>
    </row>
    <row r="127" spans="2:6" x14ac:dyDescent="0.2">
      <c r="B127" s="52"/>
      <c r="C127" s="52"/>
      <c r="D127" s="52"/>
      <c r="E127" s="52"/>
      <c r="F127" s="52"/>
    </row>
    <row r="128" spans="2:6" x14ac:dyDescent="0.2">
      <c r="B128" s="52"/>
      <c r="C128" s="52"/>
      <c r="D128" s="52"/>
      <c r="E128" s="52"/>
      <c r="F128" s="52"/>
    </row>
    <row r="129" spans="2:6" x14ac:dyDescent="0.2">
      <c r="B129" s="52"/>
      <c r="C129" s="52"/>
      <c r="D129" s="52"/>
      <c r="E129" s="52"/>
      <c r="F129" s="52"/>
    </row>
    <row r="130" spans="2:6" x14ac:dyDescent="0.2">
      <c r="B130" s="52"/>
      <c r="C130" s="52"/>
      <c r="D130" s="52"/>
      <c r="E130" s="52"/>
    </row>
    <row r="131" spans="2:6" x14ac:dyDescent="0.2">
      <c r="B131" s="52"/>
      <c r="C131" s="52"/>
      <c r="D131" s="52"/>
      <c r="E131" s="52"/>
    </row>
    <row r="132" spans="2:6" x14ac:dyDescent="0.2">
      <c r="B132" s="52"/>
      <c r="C132" s="52"/>
      <c r="D132" s="52"/>
      <c r="E132" s="52"/>
    </row>
    <row r="133" spans="2:6" x14ac:dyDescent="0.2">
      <c r="B133" s="52"/>
      <c r="C133" s="52"/>
      <c r="D133" s="52"/>
      <c r="E133" s="52"/>
    </row>
    <row r="134" spans="2:6" x14ac:dyDescent="0.2">
      <c r="B134" s="52"/>
      <c r="C134" s="52"/>
      <c r="D134" s="52"/>
      <c r="E134" s="52"/>
    </row>
    <row r="135" spans="2:6" x14ac:dyDescent="0.2">
      <c r="B135" s="52"/>
      <c r="C135" s="52"/>
      <c r="D135" s="52"/>
      <c r="E135" s="52"/>
    </row>
    <row r="136" spans="2:6" x14ac:dyDescent="0.2">
      <c r="B136" s="52"/>
      <c r="C136" s="52"/>
      <c r="D136" s="52"/>
      <c r="E136" s="52"/>
    </row>
    <row r="137" spans="2:6" x14ac:dyDescent="0.2">
      <c r="B137" s="52"/>
      <c r="C137" s="52"/>
      <c r="D137" s="52"/>
      <c r="E137" s="52"/>
    </row>
    <row r="138" spans="2:6" x14ac:dyDescent="0.2">
      <c r="B138" s="52"/>
      <c r="C138" s="52"/>
      <c r="D138" s="52"/>
      <c r="E138" s="52"/>
    </row>
    <row r="139" spans="2:6" x14ac:dyDescent="0.2">
      <c r="B139" s="52"/>
      <c r="C139" s="52"/>
      <c r="D139" s="52"/>
      <c r="E139" s="52"/>
    </row>
    <row r="140" spans="2:6" x14ac:dyDescent="0.2">
      <c r="B140" s="52"/>
      <c r="C140" s="52"/>
      <c r="D140" s="52"/>
      <c r="E140" s="52"/>
    </row>
    <row r="141" spans="2:6" x14ac:dyDescent="0.2">
      <c r="B141" s="52"/>
      <c r="C141" s="52"/>
      <c r="D141" s="52"/>
      <c r="E141" s="52"/>
    </row>
    <row r="142" spans="2:6" x14ac:dyDescent="0.2">
      <c r="B142" s="52"/>
      <c r="C142" s="52"/>
      <c r="D142" s="52"/>
      <c r="E142" s="52"/>
      <c r="F142" s="52"/>
    </row>
    <row r="143" spans="2:6" x14ac:dyDescent="0.2">
      <c r="B143" s="52"/>
      <c r="C143" s="52"/>
      <c r="D143" s="52"/>
      <c r="E143" s="52"/>
      <c r="F143" s="52"/>
    </row>
    <row r="144" spans="2:6" x14ac:dyDescent="0.2">
      <c r="B144" s="52"/>
      <c r="C144" s="52"/>
      <c r="D144" s="52"/>
      <c r="E144" s="52"/>
      <c r="F144" s="52"/>
    </row>
    <row r="145" spans="2:5" x14ac:dyDescent="0.2">
      <c r="B145" s="52"/>
      <c r="C145" s="52"/>
      <c r="D145" s="52"/>
      <c r="E145" s="52"/>
    </row>
    <row r="146" spans="2:5" x14ac:dyDescent="0.2">
      <c r="B146" s="52"/>
      <c r="C146" s="52"/>
      <c r="D146" s="52"/>
      <c r="E146" s="52"/>
    </row>
    <row r="147" spans="2:5" x14ac:dyDescent="0.2">
      <c r="B147" s="52"/>
      <c r="C147" s="52"/>
      <c r="D147" s="52"/>
      <c r="E147" s="52"/>
    </row>
    <row r="148" spans="2:5" x14ac:dyDescent="0.2">
      <c r="B148" s="52"/>
      <c r="C148" s="52"/>
      <c r="D148" s="52"/>
      <c r="E148" s="52"/>
    </row>
    <row r="149" spans="2:5" x14ac:dyDescent="0.2">
      <c r="B149" s="52"/>
      <c r="C149" s="52"/>
      <c r="D149" s="52"/>
      <c r="E149" s="52"/>
    </row>
  </sheetData>
  <mergeCells count="5">
    <mergeCell ref="C9:E9"/>
    <mergeCell ref="C10:E10"/>
    <mergeCell ref="B77:E77"/>
    <mergeCell ref="B78:E78"/>
    <mergeCell ref="D79:F79"/>
  </mergeCells>
  <printOptions horizontalCentered="1" verticalCentered="1"/>
  <pageMargins left="0.27559055118110237" right="0.12" top="0.35433070866141736" bottom="0.35433070866141736" header="0.31496062992125984" footer="0.31496062992125984"/>
  <pageSetup orientation="portrait" r:id="rId1"/>
  <rowBreaks count="1" manualBreakCount="1">
    <brk id="68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4850-22BB-4711-8061-D4BEB6FAAE1C}">
  <sheetPr>
    <tabColor rgb="FFFF0000"/>
  </sheetPr>
  <dimension ref="A8:J127"/>
  <sheetViews>
    <sheetView view="pageBreakPreview" topLeftCell="A104" zoomScale="60" zoomScaleNormal="100" workbookViewId="0">
      <selection activeCell="A133" sqref="A133:IV145"/>
    </sheetView>
  </sheetViews>
  <sheetFormatPr baseColWidth="10" defaultColWidth="11.44140625" defaultRowHeight="11.4" x14ac:dyDescent="0.2"/>
  <cols>
    <col min="1" max="1" width="20.109375" style="41" customWidth="1"/>
    <col min="2" max="2" width="26.6640625" style="41" customWidth="1"/>
    <col min="3" max="3" width="19.5546875" style="41" customWidth="1"/>
    <col min="4" max="4" width="16.109375" style="41" customWidth="1"/>
    <col min="5" max="5" width="19.109375" style="41" customWidth="1"/>
    <col min="6" max="6" width="12.33203125" style="52" bestFit="1" customWidth="1"/>
    <col min="7" max="7" width="18.5546875" style="53" bestFit="1" customWidth="1"/>
    <col min="8" max="16384" width="11.44140625" style="41"/>
  </cols>
  <sheetData>
    <row r="8" spans="1:10" ht="13.8" x14ac:dyDescent="0.25">
      <c r="B8" s="193" t="s">
        <v>104</v>
      </c>
      <c r="C8" s="193"/>
      <c r="D8" s="193"/>
    </row>
    <row r="9" spans="1:10" ht="14.4" thickBot="1" x14ac:dyDescent="0.3">
      <c r="B9" s="194" t="s">
        <v>103</v>
      </c>
      <c r="C9" s="194"/>
      <c r="D9" s="194"/>
      <c r="E9" s="86"/>
    </row>
    <row r="10" spans="1:10" x14ac:dyDescent="0.2">
      <c r="B10" s="42"/>
      <c r="C10" s="43" t="s">
        <v>55</v>
      </c>
      <c r="D10" s="44"/>
      <c r="I10" s="52"/>
      <c r="J10" s="52"/>
    </row>
    <row r="11" spans="1:10" ht="12" x14ac:dyDescent="0.25">
      <c r="A11" s="45"/>
      <c r="B11" s="46" t="s">
        <v>56</v>
      </c>
      <c r="C11" s="47" t="s">
        <v>87</v>
      </c>
      <c r="D11" s="48" t="s">
        <v>52</v>
      </c>
      <c r="F11" s="80"/>
      <c r="I11" s="52"/>
      <c r="J11" s="52"/>
    </row>
    <row r="12" spans="1:10" ht="12" thickBot="1" x14ac:dyDescent="0.25">
      <c r="A12" s="45"/>
      <c r="B12" s="49"/>
      <c r="C12" s="90" t="s">
        <v>88</v>
      </c>
      <c r="D12" s="50"/>
      <c r="I12" s="52"/>
      <c r="J12" s="52"/>
    </row>
    <row r="13" spans="1:10" ht="12" x14ac:dyDescent="0.25">
      <c r="A13" s="45"/>
      <c r="B13" s="59"/>
      <c r="C13" s="87"/>
      <c r="D13" s="88"/>
      <c r="I13" s="52"/>
      <c r="J13" s="52"/>
    </row>
    <row r="14" spans="1:10" x14ac:dyDescent="0.2">
      <c r="B14" s="75" t="s">
        <v>0</v>
      </c>
      <c r="C14" s="51">
        <v>54580</v>
      </c>
      <c r="D14" s="76">
        <f>SUM(C14:C14)</f>
        <v>54580</v>
      </c>
      <c r="F14" s="93"/>
      <c r="I14" s="53"/>
      <c r="J14" s="53"/>
    </row>
    <row r="15" spans="1:10" x14ac:dyDescent="0.2">
      <c r="A15" s="52"/>
      <c r="B15" s="78" t="s">
        <v>1</v>
      </c>
      <c r="C15" s="51">
        <v>115338</v>
      </c>
      <c r="D15" s="76">
        <f t="shared" ref="D15:D56" si="0">SUM(C15:C15)</f>
        <v>115338</v>
      </c>
      <c r="F15" s="93"/>
      <c r="I15" s="53"/>
      <c r="J15" s="53"/>
    </row>
    <row r="16" spans="1:10" x14ac:dyDescent="0.2">
      <c r="A16" s="52"/>
      <c r="B16" s="78" t="s">
        <v>2</v>
      </c>
      <c r="C16" s="51">
        <v>2392364</v>
      </c>
      <c r="D16" s="76">
        <f t="shared" si="0"/>
        <v>2392364</v>
      </c>
      <c r="F16" s="93"/>
      <c r="I16" s="53"/>
      <c r="J16" s="53"/>
    </row>
    <row r="17" spans="1:10" x14ac:dyDescent="0.2">
      <c r="A17" s="52"/>
      <c r="B17" s="78" t="s">
        <v>3</v>
      </c>
      <c r="C17" s="51">
        <v>57964</v>
      </c>
      <c r="D17" s="76">
        <f t="shared" si="0"/>
        <v>57964</v>
      </c>
      <c r="F17" s="93"/>
      <c r="I17" s="53"/>
      <c r="J17" s="53"/>
    </row>
    <row r="18" spans="1:10" x14ac:dyDescent="0.2">
      <c r="A18" s="52"/>
      <c r="B18" s="78" t="s">
        <v>4</v>
      </c>
      <c r="C18" s="51">
        <v>58035</v>
      </c>
      <c r="D18" s="76">
        <f t="shared" si="0"/>
        <v>58035</v>
      </c>
      <c r="F18" s="93"/>
      <c r="I18" s="53"/>
      <c r="J18" s="53"/>
    </row>
    <row r="19" spans="1:10" x14ac:dyDescent="0.2">
      <c r="A19" s="52"/>
      <c r="B19" s="78" t="s">
        <v>5</v>
      </c>
      <c r="C19" s="51">
        <v>65588</v>
      </c>
      <c r="D19" s="76">
        <f t="shared" si="0"/>
        <v>65588</v>
      </c>
      <c r="F19" s="93"/>
      <c r="I19" s="53"/>
      <c r="J19" s="53"/>
    </row>
    <row r="20" spans="1:10" x14ac:dyDescent="0.2">
      <c r="A20" s="52"/>
      <c r="B20" s="78" t="s">
        <v>6</v>
      </c>
      <c r="C20" s="51">
        <v>120770</v>
      </c>
      <c r="D20" s="76">
        <f t="shared" si="0"/>
        <v>120770</v>
      </c>
      <c r="F20" s="93"/>
      <c r="I20" s="53"/>
      <c r="J20" s="53"/>
    </row>
    <row r="21" spans="1:10" x14ac:dyDescent="0.2">
      <c r="A21" s="52"/>
      <c r="B21" s="78" t="s">
        <v>7</v>
      </c>
      <c r="C21" s="51">
        <v>47732</v>
      </c>
      <c r="D21" s="76">
        <f t="shared" si="0"/>
        <v>47732</v>
      </c>
      <c r="F21" s="93"/>
      <c r="I21" s="53"/>
      <c r="J21" s="53"/>
    </row>
    <row r="22" spans="1:10" x14ac:dyDescent="0.2">
      <c r="A22" s="52"/>
      <c r="B22" s="78" t="s">
        <v>8</v>
      </c>
      <c r="C22" s="51">
        <v>0</v>
      </c>
      <c r="D22" s="76">
        <f t="shared" si="0"/>
        <v>0</v>
      </c>
      <c r="F22" s="93"/>
      <c r="I22" s="53"/>
      <c r="J22" s="53"/>
    </row>
    <row r="23" spans="1:10" x14ac:dyDescent="0.2">
      <c r="A23" s="52"/>
      <c r="B23" s="78" t="s">
        <v>9</v>
      </c>
      <c r="C23" s="51">
        <v>13299</v>
      </c>
      <c r="D23" s="76">
        <f t="shared" si="0"/>
        <v>13299</v>
      </c>
      <c r="F23" s="93"/>
      <c r="I23" s="53"/>
      <c r="J23" s="53"/>
    </row>
    <row r="24" spans="1:10" x14ac:dyDescent="0.2">
      <c r="A24" s="52"/>
      <c r="B24" s="78" t="s">
        <v>10</v>
      </c>
      <c r="C24" s="51">
        <v>62430</v>
      </c>
      <c r="D24" s="76">
        <f t="shared" si="0"/>
        <v>62430</v>
      </c>
      <c r="F24" s="93"/>
      <c r="I24" s="53"/>
      <c r="J24" s="53"/>
    </row>
    <row r="25" spans="1:10" x14ac:dyDescent="0.2">
      <c r="A25" s="52"/>
      <c r="B25" s="78" t="s">
        <v>11</v>
      </c>
      <c r="C25" s="51">
        <v>366222</v>
      </c>
      <c r="D25" s="76">
        <f t="shared" si="0"/>
        <v>366222</v>
      </c>
      <c r="F25" s="93"/>
      <c r="I25" s="53"/>
      <c r="J25" s="53"/>
    </row>
    <row r="26" spans="1:10" x14ac:dyDescent="0.2">
      <c r="A26" s="52"/>
      <c r="B26" s="78" t="s">
        <v>12</v>
      </c>
      <c r="C26" s="51">
        <v>114573</v>
      </c>
      <c r="D26" s="76">
        <f t="shared" si="0"/>
        <v>114573</v>
      </c>
      <c r="F26" s="93"/>
      <c r="I26" s="53"/>
      <c r="J26" s="53"/>
    </row>
    <row r="27" spans="1:10" x14ac:dyDescent="0.2">
      <c r="A27" s="52"/>
      <c r="B27" s="78" t="s">
        <v>13</v>
      </c>
      <c r="C27" s="51">
        <v>36616</v>
      </c>
      <c r="D27" s="76">
        <f t="shared" si="0"/>
        <v>36616</v>
      </c>
      <c r="F27" s="93"/>
      <c r="I27" s="53"/>
      <c r="J27" s="53"/>
    </row>
    <row r="28" spans="1:10" x14ac:dyDescent="0.2">
      <c r="A28" s="52"/>
      <c r="B28" s="78" t="s">
        <v>14</v>
      </c>
      <c r="C28" s="51">
        <v>126588</v>
      </c>
      <c r="D28" s="76">
        <f t="shared" si="0"/>
        <v>126588</v>
      </c>
      <c r="F28" s="93"/>
      <c r="I28" s="53"/>
      <c r="J28" s="53"/>
    </row>
    <row r="29" spans="1:10" x14ac:dyDescent="0.2">
      <c r="A29" s="52"/>
      <c r="B29" s="78" t="s">
        <v>15</v>
      </c>
      <c r="C29" s="51">
        <v>0</v>
      </c>
      <c r="D29" s="76">
        <f t="shared" si="0"/>
        <v>0</v>
      </c>
      <c r="F29" s="93"/>
      <c r="I29" s="53"/>
      <c r="J29" s="53"/>
    </row>
    <row r="30" spans="1:10" x14ac:dyDescent="0.2">
      <c r="A30" s="52"/>
      <c r="B30" s="78" t="s">
        <v>16</v>
      </c>
      <c r="C30" s="51">
        <v>127644</v>
      </c>
      <c r="D30" s="76">
        <f t="shared" si="0"/>
        <v>127644</v>
      </c>
      <c r="F30" s="93"/>
      <c r="I30" s="53"/>
      <c r="J30" s="53"/>
    </row>
    <row r="31" spans="1:10" x14ac:dyDescent="0.2">
      <c r="A31" s="52"/>
      <c r="B31" s="78" t="s">
        <v>17</v>
      </c>
      <c r="C31" s="51">
        <v>38608</v>
      </c>
      <c r="D31" s="76">
        <f t="shared" si="0"/>
        <v>38608</v>
      </c>
      <c r="F31" s="93"/>
      <c r="I31" s="53"/>
      <c r="J31" s="53"/>
    </row>
    <row r="32" spans="1:10" x14ac:dyDescent="0.2">
      <c r="A32" s="52"/>
      <c r="B32" s="78" t="s">
        <v>18</v>
      </c>
      <c r="C32" s="51">
        <v>102095</v>
      </c>
      <c r="D32" s="76">
        <f t="shared" si="0"/>
        <v>102095</v>
      </c>
      <c r="F32" s="93"/>
      <c r="I32" s="53"/>
      <c r="J32" s="53"/>
    </row>
    <row r="33" spans="1:10" x14ac:dyDescent="0.2">
      <c r="A33" s="52"/>
      <c r="B33" s="78" t="s">
        <v>19</v>
      </c>
      <c r="C33" s="51">
        <v>15985</v>
      </c>
      <c r="D33" s="76">
        <f t="shared" si="0"/>
        <v>15985</v>
      </c>
      <c r="F33" s="93"/>
      <c r="I33" s="53"/>
      <c r="J33" s="53"/>
    </row>
    <row r="34" spans="1:10" x14ac:dyDescent="0.2">
      <c r="A34" s="52"/>
      <c r="B34" s="78" t="s">
        <v>20</v>
      </c>
      <c r="C34" s="51">
        <v>0</v>
      </c>
      <c r="D34" s="76">
        <f t="shared" si="0"/>
        <v>0</v>
      </c>
      <c r="F34" s="93"/>
      <c r="I34" s="53"/>
      <c r="J34" s="53"/>
    </row>
    <row r="35" spans="1:10" x14ac:dyDescent="0.2">
      <c r="A35" s="52"/>
      <c r="B35" s="78" t="s">
        <v>21</v>
      </c>
      <c r="C35" s="51">
        <v>4651023</v>
      </c>
      <c r="D35" s="76">
        <f t="shared" si="0"/>
        <v>4651023</v>
      </c>
      <c r="F35" s="93"/>
      <c r="I35" s="53"/>
      <c r="J35" s="53"/>
    </row>
    <row r="36" spans="1:10" x14ac:dyDescent="0.2">
      <c r="A36" s="52"/>
      <c r="B36" s="78" t="s">
        <v>22</v>
      </c>
      <c r="C36" s="51">
        <v>31853</v>
      </c>
      <c r="D36" s="76">
        <f t="shared" si="0"/>
        <v>31853</v>
      </c>
      <c r="F36" s="93"/>
      <c r="I36" s="53"/>
      <c r="J36" s="53"/>
    </row>
    <row r="37" spans="1:10" x14ac:dyDescent="0.2">
      <c r="A37" s="52"/>
      <c r="B37" s="78" t="s">
        <v>23</v>
      </c>
      <c r="C37" s="51">
        <v>60505</v>
      </c>
      <c r="D37" s="76">
        <f t="shared" si="0"/>
        <v>60505</v>
      </c>
      <c r="F37" s="93"/>
      <c r="I37" s="53"/>
      <c r="J37" s="53"/>
    </row>
    <row r="38" spans="1:10" x14ac:dyDescent="0.2">
      <c r="A38" s="52"/>
      <c r="B38" s="78" t="s">
        <v>24</v>
      </c>
      <c r="C38" s="51">
        <v>0</v>
      </c>
      <c r="D38" s="76">
        <f t="shared" si="0"/>
        <v>0</v>
      </c>
      <c r="F38" s="93"/>
      <c r="I38" s="53"/>
      <c r="J38" s="53"/>
    </row>
    <row r="39" spans="1:10" x14ac:dyDescent="0.2">
      <c r="A39" s="52"/>
      <c r="B39" s="78" t="s">
        <v>25</v>
      </c>
      <c r="C39" s="51">
        <v>0</v>
      </c>
      <c r="D39" s="76">
        <f t="shared" si="0"/>
        <v>0</v>
      </c>
      <c r="F39" s="93"/>
      <c r="I39" s="53"/>
      <c r="J39" s="53"/>
    </row>
    <row r="40" spans="1:10" x14ac:dyDescent="0.2">
      <c r="A40" s="52"/>
      <c r="B40" s="78" t="s">
        <v>26</v>
      </c>
      <c r="C40" s="51">
        <v>3057167</v>
      </c>
      <c r="D40" s="76">
        <f t="shared" si="0"/>
        <v>3057167</v>
      </c>
      <c r="F40" s="93"/>
      <c r="I40" s="53"/>
      <c r="J40" s="53"/>
    </row>
    <row r="41" spans="1:10" x14ac:dyDescent="0.2">
      <c r="A41" s="52"/>
      <c r="B41" s="78" t="s">
        <v>27</v>
      </c>
      <c r="C41" s="51">
        <v>35508</v>
      </c>
      <c r="D41" s="76">
        <f t="shared" si="0"/>
        <v>35508</v>
      </c>
      <c r="F41" s="93"/>
      <c r="I41" s="53"/>
      <c r="J41" s="53"/>
    </row>
    <row r="42" spans="1:10" x14ac:dyDescent="0.2">
      <c r="A42" s="52"/>
      <c r="B42" s="78" t="s">
        <v>28</v>
      </c>
      <c r="C42" s="51">
        <v>113154</v>
      </c>
      <c r="D42" s="76">
        <f t="shared" si="0"/>
        <v>113154</v>
      </c>
      <c r="F42" s="93"/>
      <c r="I42" s="53"/>
      <c r="J42" s="53"/>
    </row>
    <row r="43" spans="1:10" x14ac:dyDescent="0.2">
      <c r="A43" s="52"/>
      <c r="B43" s="78" t="s">
        <v>29</v>
      </c>
      <c r="C43" s="51">
        <v>118729</v>
      </c>
      <c r="D43" s="76">
        <f t="shared" si="0"/>
        <v>118729</v>
      </c>
      <c r="F43" s="93"/>
      <c r="I43" s="53"/>
      <c r="J43" s="53"/>
    </row>
    <row r="44" spans="1:10" x14ac:dyDescent="0.2">
      <c r="A44" s="52"/>
      <c r="B44" s="78" t="s">
        <v>30</v>
      </c>
      <c r="C44" s="51">
        <v>13886</v>
      </c>
      <c r="D44" s="76">
        <f t="shared" si="0"/>
        <v>13886</v>
      </c>
      <c r="F44" s="93"/>
      <c r="I44" s="53"/>
      <c r="J44" s="53"/>
    </row>
    <row r="45" spans="1:10" x14ac:dyDescent="0.2">
      <c r="A45" s="52"/>
      <c r="B45" s="78" t="s">
        <v>31</v>
      </c>
      <c r="C45" s="51">
        <v>0</v>
      </c>
      <c r="D45" s="76">
        <f t="shared" si="0"/>
        <v>0</v>
      </c>
      <c r="F45" s="93"/>
      <c r="I45" s="53"/>
      <c r="J45" s="53"/>
    </row>
    <row r="46" spans="1:10" x14ac:dyDescent="0.2">
      <c r="A46" s="52"/>
      <c r="B46" s="78" t="s">
        <v>32</v>
      </c>
      <c r="C46" s="51">
        <v>1112789</v>
      </c>
      <c r="D46" s="76">
        <f t="shared" si="0"/>
        <v>1112789</v>
      </c>
      <c r="F46" s="93"/>
      <c r="I46" s="53"/>
      <c r="J46" s="53"/>
    </row>
    <row r="47" spans="1:10" x14ac:dyDescent="0.2">
      <c r="A47" s="52"/>
      <c r="B47" s="78" t="s">
        <v>33</v>
      </c>
      <c r="C47" s="51">
        <v>49807</v>
      </c>
      <c r="D47" s="76">
        <f t="shared" si="0"/>
        <v>49807</v>
      </c>
      <c r="F47" s="93"/>
      <c r="I47" s="53"/>
      <c r="J47" s="53"/>
    </row>
    <row r="48" spans="1:10" x14ac:dyDescent="0.2">
      <c r="A48" s="52"/>
      <c r="B48" s="78" t="s">
        <v>34</v>
      </c>
      <c r="C48" s="51">
        <v>417855</v>
      </c>
      <c r="D48" s="76">
        <f t="shared" si="0"/>
        <v>417855</v>
      </c>
      <c r="F48" s="93"/>
      <c r="I48" s="53"/>
      <c r="J48" s="53"/>
    </row>
    <row r="49" spans="1:10" x14ac:dyDescent="0.2">
      <c r="A49" s="52"/>
      <c r="B49" s="78" t="s">
        <v>35</v>
      </c>
      <c r="C49" s="51">
        <v>4964</v>
      </c>
      <c r="D49" s="76">
        <f t="shared" si="0"/>
        <v>4964</v>
      </c>
      <c r="F49" s="93"/>
      <c r="I49" s="53"/>
      <c r="J49" s="53"/>
    </row>
    <row r="50" spans="1:10" x14ac:dyDescent="0.2">
      <c r="A50" s="52"/>
      <c r="B50" s="78" t="s">
        <v>36</v>
      </c>
      <c r="C50" s="51">
        <v>179924</v>
      </c>
      <c r="D50" s="76">
        <f t="shared" si="0"/>
        <v>179924</v>
      </c>
      <c r="F50" s="93"/>
      <c r="I50" s="53"/>
      <c r="J50" s="53"/>
    </row>
    <row r="51" spans="1:10" x14ac:dyDescent="0.2">
      <c r="A51" s="52"/>
      <c r="B51" s="78" t="s">
        <v>37</v>
      </c>
      <c r="C51" s="51">
        <v>2309125</v>
      </c>
      <c r="D51" s="76">
        <f>SUM(C51:C51)</f>
        <v>2309125</v>
      </c>
      <c r="F51" s="93"/>
      <c r="I51" s="53"/>
      <c r="J51" s="53"/>
    </row>
    <row r="52" spans="1:10" x14ac:dyDescent="0.2">
      <c r="A52" s="52"/>
      <c r="B52" s="78" t="s">
        <v>38</v>
      </c>
      <c r="C52" s="51">
        <v>296579</v>
      </c>
      <c r="D52" s="76">
        <f t="shared" si="0"/>
        <v>296579</v>
      </c>
      <c r="F52" s="93"/>
      <c r="I52" s="53"/>
      <c r="J52" s="53"/>
    </row>
    <row r="53" spans="1:10" x14ac:dyDescent="0.2">
      <c r="A53" s="52"/>
      <c r="B53" s="78" t="s">
        <v>39</v>
      </c>
      <c r="C53" s="51">
        <v>425680</v>
      </c>
      <c r="D53" s="76">
        <f t="shared" si="0"/>
        <v>425680</v>
      </c>
      <c r="F53" s="93"/>
      <c r="I53" s="53"/>
      <c r="J53" s="53"/>
    </row>
    <row r="54" spans="1:10" x14ac:dyDescent="0.2">
      <c r="A54" s="52"/>
      <c r="B54" s="79" t="s">
        <v>40</v>
      </c>
      <c r="C54" s="51">
        <v>2739347</v>
      </c>
      <c r="D54" s="76">
        <f>SUM(C54:C54)</f>
        <v>2739347</v>
      </c>
      <c r="F54" s="93"/>
      <c r="I54" s="53"/>
      <c r="J54" s="53"/>
    </row>
    <row r="55" spans="1:10" x14ac:dyDescent="0.2">
      <c r="A55" s="52"/>
      <c r="B55" s="78" t="s">
        <v>41</v>
      </c>
      <c r="C55" s="51">
        <v>43288</v>
      </c>
      <c r="D55" s="76">
        <f t="shared" si="0"/>
        <v>43288</v>
      </c>
      <c r="F55" s="93"/>
      <c r="I55" s="53"/>
      <c r="J55" s="53"/>
    </row>
    <row r="56" spans="1:10" ht="12" thickBot="1" x14ac:dyDescent="0.25">
      <c r="A56" s="52"/>
      <c r="B56" s="97" t="s">
        <v>42</v>
      </c>
      <c r="C56" s="98">
        <v>150669</v>
      </c>
      <c r="D56" s="150">
        <f t="shared" si="0"/>
        <v>150669</v>
      </c>
      <c r="F56" s="93"/>
      <c r="I56" s="53"/>
      <c r="J56" s="53"/>
    </row>
    <row r="57" spans="1:10" ht="12.6" thickBot="1" x14ac:dyDescent="0.3">
      <c r="A57" s="52"/>
      <c r="B57" s="174" t="s">
        <v>43</v>
      </c>
      <c r="C57" s="175">
        <f>SUM(C14:C56)</f>
        <v>19728283</v>
      </c>
      <c r="D57" s="176">
        <f>SUM(D14:D56)</f>
        <v>19728283</v>
      </c>
      <c r="F57" s="157"/>
      <c r="I57" s="53"/>
      <c r="J57" s="53"/>
    </row>
    <row r="58" spans="1:10" x14ac:dyDescent="0.2">
      <c r="A58" s="52"/>
      <c r="B58" s="52"/>
      <c r="C58" s="52"/>
      <c r="D58" s="52"/>
      <c r="E58" s="77"/>
      <c r="I58" s="52"/>
      <c r="J58" s="52"/>
    </row>
    <row r="59" spans="1:10" ht="12" x14ac:dyDescent="0.25">
      <c r="C59" s="85"/>
      <c r="D59" s="85"/>
      <c r="E59" s="83"/>
      <c r="I59" s="52"/>
      <c r="J59" s="52"/>
    </row>
    <row r="60" spans="1:10" x14ac:dyDescent="0.2">
      <c r="A60" s="53"/>
      <c r="B60" s="53"/>
      <c r="C60" s="53"/>
      <c r="D60" s="53"/>
      <c r="E60" s="53"/>
      <c r="I60" s="52"/>
      <c r="J60" s="52"/>
    </row>
    <row r="61" spans="1:10" x14ac:dyDescent="0.2">
      <c r="A61" s="52"/>
      <c r="B61" s="53"/>
      <c r="C61" s="53"/>
      <c r="D61" s="77"/>
      <c r="E61" s="52"/>
      <c r="I61" s="52"/>
      <c r="J61" s="52"/>
    </row>
    <row r="62" spans="1:10" x14ac:dyDescent="0.2">
      <c r="A62" s="52"/>
      <c r="B62" s="53"/>
      <c r="C62" s="53"/>
      <c r="D62" s="52"/>
      <c r="E62" s="52"/>
      <c r="I62" s="52"/>
      <c r="J62" s="52"/>
    </row>
    <row r="63" spans="1:10" x14ac:dyDescent="0.2">
      <c r="A63" s="52"/>
      <c r="B63" s="53"/>
      <c r="C63" s="53"/>
      <c r="D63" s="52"/>
      <c r="E63" s="52"/>
      <c r="I63" s="52"/>
      <c r="J63" s="52"/>
    </row>
    <row r="64" spans="1:10" x14ac:dyDescent="0.2">
      <c r="A64" s="52"/>
      <c r="B64" s="52"/>
      <c r="C64" s="52"/>
      <c r="D64" s="52"/>
      <c r="E64" s="52"/>
      <c r="I64" s="52"/>
      <c r="J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ht="12" x14ac:dyDescent="0.25">
      <c r="A72" s="52"/>
      <c r="B72" s="195" t="s">
        <v>104</v>
      </c>
      <c r="C72" s="195"/>
      <c r="D72" s="195"/>
      <c r="E72" s="195"/>
    </row>
    <row r="73" spans="1:5" x14ac:dyDescent="0.2">
      <c r="A73" s="52"/>
      <c r="B73" s="196" t="s">
        <v>103</v>
      </c>
      <c r="C73" s="196"/>
      <c r="D73" s="196"/>
      <c r="E73" s="196"/>
    </row>
    <row r="74" spans="1:5" x14ac:dyDescent="0.2">
      <c r="A74" s="52"/>
      <c r="B74" s="52"/>
      <c r="C74" s="52"/>
      <c r="D74" s="196"/>
      <c r="E74" s="196"/>
    </row>
    <row r="75" spans="1:5" ht="12" x14ac:dyDescent="0.25">
      <c r="A75" s="52"/>
      <c r="B75" s="52"/>
      <c r="C75" s="55" t="s">
        <v>44</v>
      </c>
      <c r="D75" s="80"/>
      <c r="E75" s="55" t="s">
        <v>45</v>
      </c>
    </row>
    <row r="76" spans="1:5" x14ac:dyDescent="0.2">
      <c r="A76" s="52"/>
      <c r="B76" s="52"/>
      <c r="C76" s="52"/>
      <c r="D76" s="52"/>
      <c r="E76" s="52"/>
    </row>
    <row r="77" spans="1:5" ht="12" x14ac:dyDescent="0.25">
      <c r="A77" s="52"/>
      <c r="B77" s="22" t="s">
        <v>48</v>
      </c>
      <c r="C77" s="83">
        <v>19728283</v>
      </c>
      <c r="D77" s="30" t="s">
        <v>66</v>
      </c>
      <c r="E77" s="83">
        <v>19728283</v>
      </c>
    </row>
    <row r="78" spans="1:5" ht="12" x14ac:dyDescent="0.25">
      <c r="A78" s="52"/>
      <c r="B78" s="52"/>
      <c r="C78" s="81"/>
      <c r="D78" s="55"/>
      <c r="E78" s="81"/>
    </row>
    <row r="79" spans="1:5" ht="12" x14ac:dyDescent="0.25">
      <c r="A79" s="52"/>
      <c r="B79" s="52"/>
      <c r="C79" s="54"/>
      <c r="D79" s="57"/>
      <c r="E79" s="54"/>
    </row>
    <row r="80" spans="1:5" ht="12.6" thickBot="1" x14ac:dyDescent="0.3">
      <c r="A80" s="52"/>
      <c r="B80" s="57" t="s">
        <v>52</v>
      </c>
      <c r="C80" s="84">
        <f>SUM(C77:C78)</f>
        <v>19728283</v>
      </c>
      <c r="D80" s="52"/>
      <c r="E80" s="84">
        <f>SUM(E77:E78)</f>
        <v>19728283</v>
      </c>
    </row>
    <row r="81" spans="1:5" ht="12" thickTop="1" x14ac:dyDescent="0.2">
      <c r="A81" s="52"/>
      <c r="B81" s="52"/>
      <c r="C81" s="52"/>
      <c r="D81" s="52"/>
      <c r="E81" s="52"/>
    </row>
    <row r="82" spans="1:5" x14ac:dyDescent="0.2">
      <c r="A82" s="52"/>
      <c r="B82" s="52"/>
      <c r="C82" s="52"/>
      <c r="D82" s="52"/>
      <c r="E82" s="53"/>
    </row>
    <row r="83" spans="1:5" ht="12" x14ac:dyDescent="0.25">
      <c r="A83" s="52"/>
      <c r="B83" s="52"/>
      <c r="C83" s="52"/>
      <c r="D83" s="52"/>
      <c r="E83" s="54"/>
    </row>
    <row r="84" spans="1:5" x14ac:dyDescent="0.2">
      <c r="A84" s="52"/>
      <c r="B84" s="52"/>
      <c r="C84" s="52"/>
      <c r="D84" s="52"/>
      <c r="E84" s="52"/>
    </row>
    <row r="85" spans="1:5" x14ac:dyDescent="0.2">
      <c r="A85" s="52"/>
      <c r="B85" s="52"/>
      <c r="C85" s="52"/>
      <c r="D85" s="52"/>
      <c r="E85" s="52"/>
    </row>
    <row r="86" spans="1:5" x14ac:dyDescent="0.2">
      <c r="A86" s="52"/>
      <c r="B86" s="52"/>
      <c r="C86" s="52"/>
      <c r="D86" s="52"/>
      <c r="E86" s="52"/>
    </row>
    <row r="87" spans="1:5" x14ac:dyDescent="0.2">
      <c r="A87" s="52"/>
      <c r="B87" s="52"/>
      <c r="C87" s="52"/>
      <c r="D87" s="52"/>
      <c r="E87" s="52"/>
    </row>
    <row r="88" spans="1:5" x14ac:dyDescent="0.2">
      <c r="A88" s="52"/>
      <c r="B88" s="52"/>
      <c r="C88" s="52"/>
      <c r="D88" s="52"/>
      <c r="E88" s="52"/>
    </row>
    <row r="89" spans="1:5" x14ac:dyDescent="0.2">
      <c r="A89" s="52"/>
      <c r="B89" s="52"/>
      <c r="C89" s="52"/>
      <c r="D89" s="52"/>
      <c r="E89" s="52"/>
    </row>
    <row r="90" spans="1:5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2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  <row r="127" spans="1:5" x14ac:dyDescent="0.2">
      <c r="A127" s="52"/>
      <c r="B127" s="52"/>
      <c r="C127" s="52"/>
      <c r="D127" s="52"/>
      <c r="E127" s="52"/>
    </row>
  </sheetData>
  <mergeCells count="5">
    <mergeCell ref="B8:D8"/>
    <mergeCell ref="B9:D9"/>
    <mergeCell ref="B72:E72"/>
    <mergeCell ref="B73:E73"/>
    <mergeCell ref="D74:E74"/>
  </mergeCells>
  <printOptions horizontalCentered="1" verticalCentered="1"/>
  <pageMargins left="0.27559055118110237" right="0.17" top="0.33" bottom="0.31496062992125984" header="0.31496062992125984" footer="0.31496062992125984"/>
  <pageSetup orientation="portrait" r:id="rId1"/>
  <rowBreaks count="1" manualBreakCount="1">
    <brk id="65" max="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9AA93-5354-4442-AE71-4BFD6E664B44}">
  <sheetPr>
    <tabColor rgb="FFFF0000"/>
  </sheetPr>
  <dimension ref="A6:J124"/>
  <sheetViews>
    <sheetView view="pageBreakPreview" topLeftCell="A91" zoomScale="60" zoomScaleNormal="100" workbookViewId="0">
      <selection activeCell="B119" sqref="B119"/>
    </sheetView>
  </sheetViews>
  <sheetFormatPr baseColWidth="10" defaultColWidth="11.44140625" defaultRowHeight="11.4" x14ac:dyDescent="0.2"/>
  <cols>
    <col min="1" max="1" width="18.77734375" style="41" customWidth="1"/>
    <col min="2" max="2" width="27.33203125" style="41" customWidth="1"/>
    <col min="3" max="5" width="18.77734375" style="41" customWidth="1"/>
    <col min="6" max="6" width="12.88671875" style="52" bestFit="1" customWidth="1"/>
    <col min="7" max="7" width="18.5546875" style="53" bestFit="1" customWidth="1"/>
    <col min="8" max="9" width="11.44140625" style="52"/>
    <col min="10" max="16384" width="11.44140625" style="41"/>
  </cols>
  <sheetData>
    <row r="6" spans="1:10" ht="13.8" x14ac:dyDescent="0.25">
      <c r="A6" s="193" t="s">
        <v>111</v>
      </c>
      <c r="B6" s="193"/>
      <c r="C6" s="193"/>
      <c r="D6" s="193"/>
      <c r="E6" s="193"/>
      <c r="F6" s="179"/>
    </row>
    <row r="7" spans="1:10" ht="14.4" thickBot="1" x14ac:dyDescent="0.3">
      <c r="B7" s="194" t="s">
        <v>103</v>
      </c>
      <c r="C7" s="194"/>
      <c r="D7" s="194"/>
      <c r="E7" s="86"/>
    </row>
    <row r="8" spans="1:10" x14ac:dyDescent="0.2">
      <c r="B8" s="42"/>
      <c r="C8" s="43" t="s">
        <v>55</v>
      </c>
      <c r="D8" s="44"/>
      <c r="J8" s="52"/>
    </row>
    <row r="9" spans="1:10" ht="12" x14ac:dyDescent="0.25">
      <c r="A9" s="45"/>
      <c r="B9" s="46" t="s">
        <v>56</v>
      </c>
      <c r="C9" s="47" t="s">
        <v>87</v>
      </c>
      <c r="D9" s="48" t="s">
        <v>52</v>
      </c>
      <c r="F9" s="80"/>
      <c r="J9" s="52"/>
    </row>
    <row r="10" spans="1:10" ht="12" thickBot="1" x14ac:dyDescent="0.25">
      <c r="A10" s="45"/>
      <c r="B10" s="49"/>
      <c r="C10" s="90" t="s">
        <v>88</v>
      </c>
      <c r="D10" s="50"/>
      <c r="J10" s="52"/>
    </row>
    <row r="11" spans="1:10" ht="12" x14ac:dyDescent="0.25">
      <c r="A11" s="45"/>
      <c r="B11" s="59"/>
      <c r="C11" s="87"/>
      <c r="D11" s="88"/>
      <c r="J11" s="52"/>
    </row>
    <row r="12" spans="1:10" x14ac:dyDescent="0.2">
      <c r="B12" s="75" t="s">
        <v>0</v>
      </c>
      <c r="C12" s="51">
        <v>-27540</v>
      </c>
      <c r="D12" s="76">
        <f>SUM(C12:C12)</f>
        <v>-27540</v>
      </c>
      <c r="F12" s="93"/>
      <c r="I12" s="53"/>
      <c r="J12" s="53"/>
    </row>
    <row r="13" spans="1:10" x14ac:dyDescent="0.2">
      <c r="A13" s="52"/>
      <c r="B13" s="78" t="s">
        <v>1</v>
      </c>
      <c r="C13" s="51">
        <v>-58198</v>
      </c>
      <c r="D13" s="76">
        <f t="shared" ref="D13:D54" si="0">SUM(C13:C13)</f>
        <v>-58198</v>
      </c>
      <c r="F13" s="93"/>
      <c r="I13" s="53"/>
      <c r="J13" s="53"/>
    </row>
    <row r="14" spans="1:10" x14ac:dyDescent="0.2">
      <c r="A14" s="52"/>
      <c r="B14" s="78" t="s">
        <v>2</v>
      </c>
      <c r="C14" s="51">
        <v>-1207147</v>
      </c>
      <c r="D14" s="76">
        <f t="shared" si="0"/>
        <v>-1207147</v>
      </c>
      <c r="F14" s="93"/>
      <c r="I14" s="53"/>
      <c r="J14" s="53"/>
    </row>
    <row r="15" spans="1:10" x14ac:dyDescent="0.2">
      <c r="A15" s="52"/>
      <c r="B15" s="78" t="s">
        <v>3</v>
      </c>
      <c r="C15" s="51">
        <v>-29247</v>
      </c>
      <c r="D15" s="76">
        <f t="shared" si="0"/>
        <v>-29247</v>
      </c>
      <c r="F15" s="93"/>
      <c r="I15" s="53"/>
      <c r="J15" s="53"/>
    </row>
    <row r="16" spans="1:10" x14ac:dyDescent="0.2">
      <c r="A16" s="52"/>
      <c r="B16" s="78" t="s">
        <v>4</v>
      </c>
      <c r="C16" s="51">
        <v>-29283</v>
      </c>
      <c r="D16" s="76">
        <f t="shared" si="0"/>
        <v>-29283</v>
      </c>
      <c r="F16" s="93"/>
      <c r="I16" s="53"/>
      <c r="J16" s="53"/>
    </row>
    <row r="17" spans="1:10" x14ac:dyDescent="0.2">
      <c r="A17" s="52"/>
      <c r="B17" s="78" t="s">
        <v>5</v>
      </c>
      <c r="C17" s="51">
        <v>-33095</v>
      </c>
      <c r="D17" s="76">
        <f t="shared" si="0"/>
        <v>-33095</v>
      </c>
      <c r="F17" s="93"/>
      <c r="I17" s="53"/>
      <c r="J17" s="53"/>
    </row>
    <row r="18" spans="1:10" x14ac:dyDescent="0.2">
      <c r="A18" s="52"/>
      <c r="B18" s="78" t="s">
        <v>6</v>
      </c>
      <c r="C18" s="51">
        <v>-60938</v>
      </c>
      <c r="D18" s="76">
        <f t="shared" si="0"/>
        <v>-60938</v>
      </c>
      <c r="F18" s="93"/>
      <c r="I18" s="53"/>
      <c r="J18" s="53"/>
    </row>
    <row r="19" spans="1:10" x14ac:dyDescent="0.2">
      <c r="A19" s="52"/>
      <c r="B19" s="78" t="s">
        <v>7</v>
      </c>
      <c r="C19" s="51">
        <v>-24085</v>
      </c>
      <c r="D19" s="76">
        <f t="shared" si="0"/>
        <v>-24085</v>
      </c>
      <c r="F19" s="93"/>
      <c r="I19" s="53"/>
      <c r="J19" s="53"/>
    </row>
    <row r="20" spans="1:10" x14ac:dyDescent="0.2">
      <c r="A20" s="52"/>
      <c r="B20" s="78" t="s">
        <v>8</v>
      </c>
      <c r="C20" s="51">
        <v>0</v>
      </c>
      <c r="D20" s="76">
        <f t="shared" si="0"/>
        <v>0</v>
      </c>
      <c r="F20" s="93"/>
      <c r="I20" s="53"/>
      <c r="J20" s="53"/>
    </row>
    <row r="21" spans="1:10" x14ac:dyDescent="0.2">
      <c r="A21" s="52"/>
      <c r="B21" s="78" t="s">
        <v>9</v>
      </c>
      <c r="C21" s="51">
        <v>-6711</v>
      </c>
      <c r="D21" s="76">
        <f t="shared" si="0"/>
        <v>-6711</v>
      </c>
      <c r="F21" s="93"/>
      <c r="I21" s="53"/>
      <c r="J21" s="53"/>
    </row>
    <row r="22" spans="1:10" x14ac:dyDescent="0.2">
      <c r="A22" s="52"/>
      <c r="B22" s="78" t="s">
        <v>10</v>
      </c>
      <c r="C22" s="51">
        <v>-31501</v>
      </c>
      <c r="D22" s="76">
        <f t="shared" si="0"/>
        <v>-31501</v>
      </c>
      <c r="F22" s="93"/>
      <c r="I22" s="53"/>
      <c r="J22" s="53"/>
    </row>
    <row r="23" spans="1:10" x14ac:dyDescent="0.2">
      <c r="A23" s="52"/>
      <c r="B23" s="78" t="s">
        <v>11</v>
      </c>
      <c r="C23" s="51">
        <v>-184789</v>
      </c>
      <c r="D23" s="76">
        <f t="shared" si="0"/>
        <v>-184789</v>
      </c>
      <c r="F23" s="93"/>
      <c r="I23" s="53"/>
      <c r="J23" s="53"/>
    </row>
    <row r="24" spans="1:10" x14ac:dyDescent="0.2">
      <c r="A24" s="52"/>
      <c r="B24" s="78" t="s">
        <v>12</v>
      </c>
      <c r="C24" s="51">
        <v>-57812</v>
      </c>
      <c r="D24" s="76">
        <f t="shared" si="0"/>
        <v>-57812</v>
      </c>
      <c r="F24" s="93"/>
      <c r="I24" s="53"/>
      <c r="J24" s="53"/>
    </row>
    <row r="25" spans="1:10" x14ac:dyDescent="0.2">
      <c r="A25" s="52"/>
      <c r="B25" s="78" t="s">
        <v>13</v>
      </c>
      <c r="C25" s="51">
        <v>-18476</v>
      </c>
      <c r="D25" s="76">
        <f t="shared" si="0"/>
        <v>-18476</v>
      </c>
      <c r="F25" s="93"/>
      <c r="I25" s="53"/>
      <c r="J25" s="53"/>
    </row>
    <row r="26" spans="1:10" x14ac:dyDescent="0.2">
      <c r="A26" s="52"/>
      <c r="B26" s="78" t="s">
        <v>14</v>
      </c>
      <c r="C26" s="51">
        <v>-63874</v>
      </c>
      <c r="D26" s="76">
        <f t="shared" si="0"/>
        <v>-63874</v>
      </c>
      <c r="F26" s="93"/>
      <c r="I26" s="53"/>
      <c r="J26" s="53"/>
    </row>
    <row r="27" spans="1:10" x14ac:dyDescent="0.2">
      <c r="A27" s="52"/>
      <c r="B27" s="78" t="s">
        <v>15</v>
      </c>
      <c r="C27" s="51">
        <v>0</v>
      </c>
      <c r="D27" s="76">
        <f t="shared" si="0"/>
        <v>0</v>
      </c>
      <c r="F27" s="93"/>
      <c r="I27" s="53"/>
      <c r="J27" s="53"/>
    </row>
    <row r="28" spans="1:10" x14ac:dyDescent="0.2">
      <c r="A28" s="52"/>
      <c r="B28" s="78" t="s">
        <v>16</v>
      </c>
      <c r="C28" s="51">
        <v>-64407</v>
      </c>
      <c r="D28" s="76">
        <f t="shared" si="0"/>
        <v>-64407</v>
      </c>
      <c r="F28" s="93"/>
      <c r="I28" s="53"/>
      <c r="J28" s="53"/>
    </row>
    <row r="29" spans="1:10" x14ac:dyDescent="0.2">
      <c r="A29" s="52"/>
      <c r="B29" s="78" t="s">
        <v>17</v>
      </c>
      <c r="C29" s="51">
        <v>-19481</v>
      </c>
      <c r="D29" s="76">
        <f t="shared" si="0"/>
        <v>-19481</v>
      </c>
      <c r="F29" s="93"/>
      <c r="I29" s="53"/>
      <c r="J29" s="53"/>
    </row>
    <row r="30" spans="1:10" x14ac:dyDescent="0.2">
      <c r="A30" s="52"/>
      <c r="B30" s="78" t="s">
        <v>18</v>
      </c>
      <c r="C30" s="51">
        <v>-51515</v>
      </c>
      <c r="D30" s="76">
        <f t="shared" si="0"/>
        <v>-51515</v>
      </c>
      <c r="F30" s="93"/>
      <c r="I30" s="53"/>
      <c r="J30" s="53"/>
    </row>
    <row r="31" spans="1:10" x14ac:dyDescent="0.2">
      <c r="A31" s="52"/>
      <c r="B31" s="78" t="s">
        <v>19</v>
      </c>
      <c r="C31" s="51">
        <v>-8065</v>
      </c>
      <c r="D31" s="76">
        <f t="shared" si="0"/>
        <v>-8065</v>
      </c>
      <c r="F31" s="93"/>
      <c r="I31" s="53"/>
      <c r="J31" s="53"/>
    </row>
    <row r="32" spans="1:10" x14ac:dyDescent="0.2">
      <c r="A32" s="52"/>
      <c r="B32" s="78" t="s">
        <v>20</v>
      </c>
      <c r="C32" s="51">
        <v>0</v>
      </c>
      <c r="D32" s="76">
        <f t="shared" si="0"/>
        <v>0</v>
      </c>
      <c r="F32" s="93"/>
      <c r="I32" s="53"/>
      <c r="J32" s="53"/>
    </row>
    <row r="33" spans="1:10" x14ac:dyDescent="0.2">
      <c r="A33" s="52"/>
      <c r="B33" s="78" t="s">
        <v>21</v>
      </c>
      <c r="C33" s="51">
        <v>-2346828</v>
      </c>
      <c r="D33" s="76">
        <f t="shared" si="0"/>
        <v>-2346828</v>
      </c>
      <c r="F33" s="93"/>
      <c r="I33" s="53"/>
      <c r="J33" s="53"/>
    </row>
    <row r="34" spans="1:10" x14ac:dyDescent="0.2">
      <c r="A34" s="52"/>
      <c r="B34" s="78" t="s">
        <v>22</v>
      </c>
      <c r="C34" s="51">
        <v>-16072</v>
      </c>
      <c r="D34" s="76">
        <f t="shared" si="0"/>
        <v>-16072</v>
      </c>
      <c r="F34" s="93"/>
      <c r="I34" s="53"/>
      <c r="J34" s="53"/>
    </row>
    <row r="35" spans="1:10" x14ac:dyDescent="0.2">
      <c r="A35" s="52"/>
      <c r="B35" s="78" t="s">
        <v>23</v>
      </c>
      <c r="C35" s="51">
        <v>-30530</v>
      </c>
      <c r="D35" s="76">
        <f t="shared" si="0"/>
        <v>-30530</v>
      </c>
      <c r="F35" s="93"/>
      <c r="I35" s="53"/>
      <c r="J35" s="53"/>
    </row>
    <row r="36" spans="1:10" x14ac:dyDescent="0.2">
      <c r="A36" s="52"/>
      <c r="B36" s="78" t="s">
        <v>24</v>
      </c>
      <c r="C36" s="51">
        <v>0</v>
      </c>
      <c r="D36" s="76">
        <f t="shared" si="0"/>
        <v>0</v>
      </c>
      <c r="F36" s="93"/>
      <c r="I36" s="53"/>
      <c r="J36" s="53"/>
    </row>
    <row r="37" spans="1:10" x14ac:dyDescent="0.2">
      <c r="A37" s="52"/>
      <c r="B37" s="78" t="s">
        <v>25</v>
      </c>
      <c r="C37" s="51">
        <v>0</v>
      </c>
      <c r="D37" s="76">
        <f t="shared" si="0"/>
        <v>0</v>
      </c>
      <c r="F37" s="93"/>
      <c r="I37" s="53"/>
      <c r="J37" s="53"/>
    </row>
    <row r="38" spans="1:10" x14ac:dyDescent="0.2">
      <c r="A38" s="52"/>
      <c r="B38" s="78" t="s">
        <v>26</v>
      </c>
      <c r="C38" s="51">
        <v>-1542595</v>
      </c>
      <c r="D38" s="76">
        <f t="shared" si="0"/>
        <v>-1542595</v>
      </c>
      <c r="F38" s="93"/>
      <c r="I38" s="53"/>
      <c r="J38" s="53"/>
    </row>
    <row r="39" spans="1:10" x14ac:dyDescent="0.2">
      <c r="A39" s="52"/>
      <c r="B39" s="78" t="s">
        <v>27</v>
      </c>
      <c r="C39" s="51">
        <v>-17916</v>
      </c>
      <c r="D39" s="76">
        <f t="shared" si="0"/>
        <v>-17916</v>
      </c>
      <c r="F39" s="93"/>
      <c r="I39" s="53"/>
      <c r="J39" s="53"/>
    </row>
    <row r="40" spans="1:10" x14ac:dyDescent="0.2">
      <c r="A40" s="52"/>
      <c r="B40" s="78" t="s">
        <v>28</v>
      </c>
      <c r="C40" s="51">
        <v>-57096</v>
      </c>
      <c r="D40" s="76">
        <f t="shared" si="0"/>
        <v>-57096</v>
      </c>
      <c r="F40" s="93"/>
      <c r="I40" s="53"/>
      <c r="J40" s="53"/>
    </row>
    <row r="41" spans="1:10" x14ac:dyDescent="0.2">
      <c r="A41" s="52"/>
      <c r="B41" s="78" t="s">
        <v>29</v>
      </c>
      <c r="C41" s="51">
        <v>-59909</v>
      </c>
      <c r="D41" s="76">
        <f t="shared" si="0"/>
        <v>-59909</v>
      </c>
      <c r="F41" s="93"/>
      <c r="I41" s="53"/>
      <c r="J41" s="53"/>
    </row>
    <row r="42" spans="1:10" x14ac:dyDescent="0.2">
      <c r="A42" s="52"/>
      <c r="B42" s="78" t="s">
        <v>30</v>
      </c>
      <c r="C42" s="51">
        <v>-7006</v>
      </c>
      <c r="D42" s="76">
        <f t="shared" si="0"/>
        <v>-7006</v>
      </c>
      <c r="F42" s="93"/>
      <c r="I42" s="53"/>
      <c r="J42" s="53"/>
    </row>
    <row r="43" spans="1:10" x14ac:dyDescent="0.2">
      <c r="A43" s="52"/>
      <c r="B43" s="78" t="s">
        <v>31</v>
      </c>
      <c r="C43" s="51">
        <v>0</v>
      </c>
      <c r="D43" s="76">
        <f t="shared" si="0"/>
        <v>0</v>
      </c>
      <c r="F43" s="93"/>
      <c r="I43" s="53"/>
      <c r="J43" s="53"/>
    </row>
    <row r="44" spans="1:10" x14ac:dyDescent="0.2">
      <c r="A44" s="52"/>
      <c r="B44" s="78" t="s">
        <v>32</v>
      </c>
      <c r="C44" s="51">
        <v>-561495</v>
      </c>
      <c r="D44" s="76">
        <f t="shared" si="0"/>
        <v>-561495</v>
      </c>
      <c r="F44" s="93"/>
      <c r="I44" s="53"/>
      <c r="J44" s="53"/>
    </row>
    <row r="45" spans="1:10" x14ac:dyDescent="0.2">
      <c r="A45" s="52"/>
      <c r="B45" s="78" t="s">
        <v>33</v>
      </c>
      <c r="C45" s="51">
        <v>-25132</v>
      </c>
      <c r="D45" s="76">
        <f t="shared" si="0"/>
        <v>-25132</v>
      </c>
      <c r="F45" s="93"/>
      <c r="I45" s="53"/>
      <c r="J45" s="53"/>
    </row>
    <row r="46" spans="1:10" x14ac:dyDescent="0.2">
      <c r="A46" s="52"/>
      <c r="B46" s="78" t="s">
        <v>34</v>
      </c>
      <c r="C46" s="51">
        <v>-210843</v>
      </c>
      <c r="D46" s="76">
        <f t="shared" si="0"/>
        <v>-210843</v>
      </c>
      <c r="F46" s="93"/>
      <c r="I46" s="53"/>
      <c r="J46" s="53"/>
    </row>
    <row r="47" spans="1:10" x14ac:dyDescent="0.2">
      <c r="A47" s="52"/>
      <c r="B47" s="78" t="s">
        <v>35</v>
      </c>
      <c r="C47" s="51">
        <v>-2505</v>
      </c>
      <c r="D47" s="76">
        <f t="shared" si="0"/>
        <v>-2505</v>
      </c>
      <c r="F47" s="93"/>
      <c r="I47" s="53"/>
      <c r="J47" s="53"/>
    </row>
    <row r="48" spans="1:10" x14ac:dyDescent="0.2">
      <c r="A48" s="52"/>
      <c r="B48" s="78" t="s">
        <v>36</v>
      </c>
      <c r="C48" s="51">
        <v>-90787</v>
      </c>
      <c r="D48" s="76">
        <f t="shared" si="0"/>
        <v>-90787</v>
      </c>
      <c r="F48" s="93"/>
      <c r="I48" s="53"/>
      <c r="J48" s="53"/>
    </row>
    <row r="49" spans="1:10" x14ac:dyDescent="0.2">
      <c r="A49" s="52"/>
      <c r="B49" s="78" t="s">
        <v>37</v>
      </c>
      <c r="C49" s="51">
        <v>-1165146</v>
      </c>
      <c r="D49" s="76">
        <f>SUM(C49:C49)</f>
        <v>-1165146</v>
      </c>
      <c r="F49" s="93"/>
      <c r="I49" s="53"/>
      <c r="J49" s="53"/>
    </row>
    <row r="50" spans="1:10" x14ac:dyDescent="0.2">
      <c r="A50" s="52"/>
      <c r="B50" s="78" t="s">
        <v>38</v>
      </c>
      <c r="C50" s="51">
        <v>-149649</v>
      </c>
      <c r="D50" s="76">
        <f t="shared" si="0"/>
        <v>-149649</v>
      </c>
      <c r="F50" s="93"/>
      <c r="I50" s="53"/>
      <c r="J50" s="53"/>
    </row>
    <row r="51" spans="1:10" x14ac:dyDescent="0.2">
      <c r="A51" s="52"/>
      <c r="B51" s="78" t="s">
        <v>39</v>
      </c>
      <c r="C51" s="51">
        <v>-214791</v>
      </c>
      <c r="D51" s="76">
        <f t="shared" si="0"/>
        <v>-214791</v>
      </c>
      <c r="F51" s="93"/>
      <c r="I51" s="53"/>
      <c r="J51" s="53"/>
    </row>
    <row r="52" spans="1:10" x14ac:dyDescent="0.2">
      <c r="A52" s="52"/>
      <c r="B52" s="78" t="s">
        <v>40</v>
      </c>
      <c r="C52" s="51">
        <v>-1382228</v>
      </c>
      <c r="D52" s="76">
        <f>SUM(C52:C52)</f>
        <v>-1382228</v>
      </c>
      <c r="F52" s="93"/>
      <c r="I52" s="53"/>
      <c r="J52" s="53"/>
    </row>
    <row r="53" spans="1:10" x14ac:dyDescent="0.2">
      <c r="A53" s="52"/>
      <c r="B53" s="78" t="s">
        <v>41</v>
      </c>
      <c r="C53" s="51">
        <v>-21842</v>
      </c>
      <c r="D53" s="76">
        <f t="shared" si="0"/>
        <v>-21842</v>
      </c>
      <c r="F53" s="93"/>
      <c r="I53" s="53"/>
      <c r="J53" s="53"/>
    </row>
    <row r="54" spans="1:10" ht="12" thickBot="1" x14ac:dyDescent="0.25">
      <c r="A54" s="52"/>
      <c r="B54" s="97" t="s">
        <v>42</v>
      </c>
      <c r="C54" s="98">
        <v>-76025</v>
      </c>
      <c r="D54" s="150">
        <f t="shared" si="0"/>
        <v>-76025</v>
      </c>
      <c r="F54" s="93"/>
      <c r="I54" s="53"/>
      <c r="J54" s="53"/>
    </row>
    <row r="55" spans="1:10" ht="12.6" thickBot="1" x14ac:dyDescent="0.3">
      <c r="A55" s="52"/>
      <c r="B55" s="174" t="s">
        <v>43</v>
      </c>
      <c r="C55" s="175">
        <f>SUM(C12:C54)</f>
        <v>-9954559</v>
      </c>
      <c r="D55" s="176">
        <f>SUM(D12:D54)</f>
        <v>-9954559</v>
      </c>
      <c r="F55" s="157"/>
      <c r="I55" s="53"/>
      <c r="J55" s="53"/>
    </row>
    <row r="56" spans="1:10" x14ac:dyDescent="0.2">
      <c r="A56" s="52"/>
      <c r="B56" s="52"/>
      <c r="C56" s="52"/>
      <c r="D56" s="52"/>
      <c r="E56" s="77"/>
      <c r="J56" s="52"/>
    </row>
    <row r="57" spans="1:10" ht="12" x14ac:dyDescent="0.25">
      <c r="C57" s="85"/>
      <c r="D57" s="85"/>
      <c r="E57" s="83"/>
      <c r="J57" s="52"/>
    </row>
    <row r="58" spans="1:10" x14ac:dyDescent="0.2">
      <c r="A58" s="53"/>
      <c r="B58" s="53"/>
      <c r="C58" s="53"/>
      <c r="D58" s="53"/>
      <c r="E58" s="53"/>
      <c r="J58" s="52"/>
    </row>
    <row r="59" spans="1:10" x14ac:dyDescent="0.2">
      <c r="A59" s="52"/>
      <c r="B59" s="53"/>
      <c r="C59" s="53"/>
      <c r="D59" s="77"/>
      <c r="E59" s="52"/>
      <c r="J59" s="52"/>
    </row>
    <row r="60" spans="1:10" x14ac:dyDescent="0.2">
      <c r="A60" s="52"/>
      <c r="B60" s="53"/>
      <c r="C60" s="53"/>
      <c r="D60" s="52"/>
      <c r="E60" s="52"/>
      <c r="J60" s="52"/>
    </row>
    <row r="61" spans="1:10" x14ac:dyDescent="0.2">
      <c r="A61" s="52"/>
      <c r="B61" s="53"/>
      <c r="C61" s="53"/>
      <c r="D61" s="52"/>
      <c r="E61" s="52"/>
      <c r="J61" s="52"/>
    </row>
    <row r="62" spans="1:10" x14ac:dyDescent="0.2">
      <c r="A62" s="52"/>
      <c r="B62" s="52"/>
      <c r="C62" s="52"/>
      <c r="D62" s="52"/>
      <c r="E62" s="52"/>
      <c r="J62" s="52"/>
    </row>
    <row r="63" spans="1:10" x14ac:dyDescent="0.2">
      <c r="A63" s="52"/>
      <c r="B63" s="52"/>
      <c r="C63" s="52"/>
      <c r="D63" s="52"/>
      <c r="E63" s="52"/>
    </row>
    <row r="64" spans="1:10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ht="13.2" customHeight="1" x14ac:dyDescent="0.25">
      <c r="A70" s="195" t="s">
        <v>111</v>
      </c>
      <c r="B70" s="195"/>
      <c r="C70" s="195"/>
      <c r="D70" s="195"/>
      <c r="E70" s="195"/>
    </row>
    <row r="71" spans="1:5" ht="13.2" customHeight="1" x14ac:dyDescent="0.2">
      <c r="A71" s="196" t="s">
        <v>103</v>
      </c>
      <c r="B71" s="196"/>
      <c r="C71" s="196"/>
      <c r="D71" s="196"/>
      <c r="E71" s="196"/>
    </row>
    <row r="72" spans="1:5" x14ac:dyDescent="0.2">
      <c r="A72" s="52"/>
      <c r="B72" s="52"/>
      <c r="C72" s="52"/>
      <c r="D72" s="196"/>
      <c r="E72" s="196"/>
    </row>
    <row r="73" spans="1:5" ht="12" x14ac:dyDescent="0.25">
      <c r="A73" s="52"/>
      <c r="B73" s="52"/>
      <c r="C73" s="55" t="s">
        <v>44</v>
      </c>
      <c r="D73" s="80"/>
      <c r="E73" s="55" t="s">
        <v>45</v>
      </c>
    </row>
    <row r="74" spans="1:5" x14ac:dyDescent="0.2">
      <c r="A74" s="52"/>
      <c r="B74" s="52"/>
      <c r="C74" s="52"/>
      <c r="D74" s="52"/>
      <c r="E74" s="52"/>
    </row>
    <row r="75" spans="1:5" ht="12" x14ac:dyDescent="0.25">
      <c r="A75" s="52"/>
      <c r="B75" s="22" t="s">
        <v>48</v>
      </c>
      <c r="C75" s="83">
        <v>-9954559</v>
      </c>
      <c r="D75" s="82" t="s">
        <v>83</v>
      </c>
      <c r="E75" s="83">
        <v>-9954559</v>
      </c>
    </row>
    <row r="76" spans="1:5" ht="12" x14ac:dyDescent="0.25">
      <c r="A76" s="52"/>
      <c r="B76" s="52"/>
      <c r="C76" s="81"/>
      <c r="D76" s="55"/>
      <c r="E76" s="81"/>
    </row>
    <row r="77" spans="1:5" ht="12" x14ac:dyDescent="0.25">
      <c r="A77" s="52"/>
      <c r="B77" s="52"/>
      <c r="C77" s="54"/>
      <c r="D77" s="57"/>
      <c r="E77" s="54"/>
    </row>
    <row r="78" spans="1:5" ht="12.6" thickBot="1" x14ac:dyDescent="0.3">
      <c r="A78" s="52"/>
      <c r="B78" s="57" t="s">
        <v>52</v>
      </c>
      <c r="C78" s="84">
        <f>SUM(C75:C76)</f>
        <v>-9954559</v>
      </c>
      <c r="D78" s="52"/>
      <c r="E78" s="84">
        <f>SUM(E75:E76)</f>
        <v>-9954559</v>
      </c>
    </row>
    <row r="79" spans="1:5" ht="12" thickTop="1" x14ac:dyDescent="0.2">
      <c r="A79" s="52"/>
      <c r="B79" s="52"/>
      <c r="C79" s="52"/>
      <c r="D79" s="52"/>
      <c r="E79" s="52"/>
    </row>
    <row r="80" spans="1:5" x14ac:dyDescent="0.2">
      <c r="A80" s="52"/>
      <c r="B80" s="52"/>
      <c r="C80" s="52"/>
      <c r="D80" s="52"/>
      <c r="E80" s="53"/>
    </row>
    <row r="81" spans="1:5" ht="12" x14ac:dyDescent="0.25">
      <c r="A81" s="52"/>
      <c r="B81" s="52"/>
      <c r="C81" s="52"/>
      <c r="D81" s="52"/>
      <c r="E81" s="54"/>
    </row>
    <row r="82" spans="1:5" x14ac:dyDescent="0.2">
      <c r="A82" s="52"/>
      <c r="B82" s="52"/>
      <c r="C82" s="52"/>
      <c r="D82" s="52"/>
      <c r="E82" s="52"/>
    </row>
    <row r="83" spans="1:5" x14ac:dyDescent="0.2">
      <c r="A83" s="52"/>
      <c r="B83" s="52"/>
      <c r="C83" s="52"/>
      <c r="D83" s="52"/>
      <c r="E83" s="52"/>
    </row>
    <row r="84" spans="1:5" x14ac:dyDescent="0.2">
      <c r="A84" s="52"/>
      <c r="B84" s="52"/>
      <c r="C84" s="52"/>
      <c r="D84" s="52"/>
      <c r="E84" s="52"/>
    </row>
    <row r="85" spans="1:5" x14ac:dyDescent="0.2">
      <c r="A85" s="52"/>
      <c r="B85" s="52"/>
      <c r="C85" s="52"/>
      <c r="D85" s="52"/>
      <c r="E85" s="52"/>
    </row>
    <row r="86" spans="1:5" x14ac:dyDescent="0.2">
      <c r="A86" s="52"/>
      <c r="B86" s="52"/>
      <c r="C86" s="52"/>
      <c r="D86" s="52"/>
      <c r="E86" s="52"/>
    </row>
    <row r="87" spans="1:5" x14ac:dyDescent="0.2">
      <c r="A87" s="52"/>
      <c r="B87" s="52"/>
      <c r="C87" s="52"/>
      <c r="D87" s="52"/>
      <c r="E87" s="52"/>
    </row>
    <row r="88" spans="1:5" x14ac:dyDescent="0.2">
      <c r="A88" s="52"/>
      <c r="B88" s="52"/>
      <c r="C88" s="52"/>
      <c r="D88" s="52"/>
      <c r="E88" s="52"/>
    </row>
    <row r="89" spans="1:5" x14ac:dyDescent="0.2">
      <c r="A89" s="52"/>
      <c r="B89" s="52"/>
      <c r="C89" s="52"/>
      <c r="D89" s="52"/>
      <c r="E89" s="52"/>
    </row>
    <row r="90" spans="1:5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2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</sheetData>
  <mergeCells count="5">
    <mergeCell ref="B7:D7"/>
    <mergeCell ref="D72:E72"/>
    <mergeCell ref="A6:E6"/>
    <mergeCell ref="A70:E70"/>
    <mergeCell ref="A71:E71"/>
  </mergeCells>
  <printOptions horizontalCentered="1" verticalCentered="1"/>
  <pageMargins left="0.27559055118110237" right="0.12" top="0.31" bottom="0.31496062992125984" header="0.31496062992125984" footer="0.31496062992125984"/>
  <pageSetup orientation="portrait" r:id="rId1"/>
  <rowBreaks count="1" manualBreakCount="1">
    <brk id="64" max="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CAE3-132E-40F2-AD84-B2859592DAAC}">
  <sheetPr>
    <tabColor rgb="FFFF0000"/>
  </sheetPr>
  <dimension ref="A7:G127"/>
  <sheetViews>
    <sheetView view="pageBreakPreview" topLeftCell="A51" zoomScale="60" zoomScaleNormal="100" workbookViewId="0">
      <selection activeCell="D100" sqref="D100"/>
    </sheetView>
  </sheetViews>
  <sheetFormatPr baseColWidth="10" defaultColWidth="11.44140625" defaultRowHeight="11.4" x14ac:dyDescent="0.2"/>
  <cols>
    <col min="1" max="1" width="13.44140625" style="41" customWidth="1"/>
    <col min="2" max="4" width="25.33203125" style="41" customWidth="1"/>
    <col min="5" max="5" width="13.6640625" style="41" customWidth="1"/>
    <col min="6" max="6" width="11.44140625" style="41"/>
    <col min="7" max="7" width="11.33203125" style="53" bestFit="1" customWidth="1"/>
    <col min="8" max="16384" width="11.44140625" style="41"/>
  </cols>
  <sheetData>
    <row r="7" spans="1:6" ht="13.8" x14ac:dyDescent="0.25">
      <c r="A7" s="193" t="s">
        <v>105</v>
      </c>
      <c r="B7" s="193"/>
      <c r="C7" s="193"/>
      <c r="D7" s="193"/>
      <c r="E7" s="193"/>
    </row>
    <row r="8" spans="1:6" ht="14.4" thickBot="1" x14ac:dyDescent="0.3">
      <c r="B8" s="194" t="s">
        <v>103</v>
      </c>
      <c r="C8" s="194"/>
      <c r="D8" s="194"/>
      <c r="E8" s="86"/>
    </row>
    <row r="9" spans="1:6" x14ac:dyDescent="0.2">
      <c r="B9" s="42"/>
      <c r="C9" s="43" t="s">
        <v>95</v>
      </c>
      <c r="D9" s="44"/>
    </row>
    <row r="10" spans="1:6" ht="12" x14ac:dyDescent="0.25">
      <c r="A10" s="45"/>
      <c r="B10" s="46" t="s">
        <v>56</v>
      </c>
      <c r="C10" s="47" t="s">
        <v>97</v>
      </c>
      <c r="D10" s="48" t="s">
        <v>52</v>
      </c>
    </row>
    <row r="11" spans="1:6" ht="12" thickBot="1" x14ac:dyDescent="0.25">
      <c r="A11" s="45"/>
      <c r="B11" s="49"/>
      <c r="C11" s="90" t="s">
        <v>96</v>
      </c>
      <c r="D11" s="50"/>
    </row>
    <row r="12" spans="1:6" ht="12" x14ac:dyDescent="0.25">
      <c r="A12" s="45"/>
      <c r="B12" s="59"/>
      <c r="C12" s="87"/>
      <c r="D12" s="88"/>
      <c r="F12" s="61"/>
    </row>
    <row r="13" spans="1:6" x14ac:dyDescent="0.2">
      <c r="B13" s="75" t="s">
        <v>0</v>
      </c>
      <c r="C13" s="51">
        <v>39</v>
      </c>
      <c r="D13" s="76">
        <f>SUM(C13:C13)</f>
        <v>39</v>
      </c>
      <c r="F13" s="93"/>
    </row>
    <row r="14" spans="1:6" x14ac:dyDescent="0.2">
      <c r="A14" s="52"/>
      <c r="B14" s="78" t="s">
        <v>1</v>
      </c>
      <c r="C14" s="51">
        <v>142</v>
      </c>
      <c r="D14" s="76">
        <f t="shared" ref="D14:D55" si="0">SUM(C14:C14)</f>
        <v>142</v>
      </c>
      <c r="F14" s="93"/>
    </row>
    <row r="15" spans="1:6" x14ac:dyDescent="0.2">
      <c r="A15" s="52"/>
      <c r="B15" s="78" t="s">
        <v>2</v>
      </c>
      <c r="C15" s="51">
        <v>44000</v>
      </c>
      <c r="D15" s="76">
        <f t="shared" si="0"/>
        <v>44000</v>
      </c>
      <c r="F15" s="93"/>
    </row>
    <row r="16" spans="1:6" x14ac:dyDescent="0.2">
      <c r="A16" s="52"/>
      <c r="B16" s="78" t="s">
        <v>3</v>
      </c>
      <c r="C16" s="51">
        <v>0</v>
      </c>
      <c r="D16" s="76">
        <f t="shared" si="0"/>
        <v>0</v>
      </c>
      <c r="F16" s="93"/>
    </row>
    <row r="17" spans="1:6" x14ac:dyDescent="0.2">
      <c r="A17" s="52"/>
      <c r="B17" s="78" t="s">
        <v>4</v>
      </c>
      <c r="C17" s="51">
        <v>79</v>
      </c>
      <c r="D17" s="76">
        <f t="shared" si="0"/>
        <v>79</v>
      </c>
      <c r="F17" s="93"/>
    </row>
    <row r="18" spans="1:6" x14ac:dyDescent="0.2">
      <c r="A18" s="52"/>
      <c r="B18" s="78" t="s">
        <v>5</v>
      </c>
      <c r="C18" s="51">
        <v>0</v>
      </c>
      <c r="D18" s="76">
        <f t="shared" si="0"/>
        <v>0</v>
      </c>
      <c r="F18" s="93"/>
    </row>
    <row r="19" spans="1:6" x14ac:dyDescent="0.2">
      <c r="A19" s="52"/>
      <c r="B19" s="78" t="s">
        <v>6</v>
      </c>
      <c r="C19" s="51">
        <v>1184</v>
      </c>
      <c r="D19" s="76">
        <f t="shared" si="0"/>
        <v>1184</v>
      </c>
      <c r="F19" s="93"/>
    </row>
    <row r="20" spans="1:6" x14ac:dyDescent="0.2">
      <c r="A20" s="52"/>
      <c r="B20" s="78" t="s">
        <v>7</v>
      </c>
      <c r="C20" s="51">
        <v>0</v>
      </c>
      <c r="D20" s="76">
        <f t="shared" si="0"/>
        <v>0</v>
      </c>
      <c r="F20" s="93"/>
    </row>
    <row r="21" spans="1:6" x14ac:dyDescent="0.2">
      <c r="A21" s="52"/>
      <c r="B21" s="78" t="s">
        <v>8</v>
      </c>
      <c r="C21" s="51">
        <v>564</v>
      </c>
      <c r="D21" s="76">
        <f t="shared" si="0"/>
        <v>564</v>
      </c>
      <c r="F21" s="93"/>
    </row>
    <row r="22" spans="1:6" x14ac:dyDescent="0.2">
      <c r="A22" s="52"/>
      <c r="B22" s="78" t="s">
        <v>9</v>
      </c>
      <c r="C22" s="51">
        <v>14</v>
      </c>
      <c r="D22" s="76">
        <f t="shared" si="0"/>
        <v>14</v>
      </c>
      <c r="F22" s="93"/>
    </row>
    <row r="23" spans="1:6" x14ac:dyDescent="0.2">
      <c r="A23" s="52"/>
      <c r="B23" s="78" t="s">
        <v>10</v>
      </c>
      <c r="C23" s="51">
        <v>17</v>
      </c>
      <c r="D23" s="76">
        <f t="shared" si="0"/>
        <v>17</v>
      </c>
      <c r="F23" s="93"/>
    </row>
    <row r="24" spans="1:6" x14ac:dyDescent="0.2">
      <c r="A24" s="52"/>
      <c r="B24" s="78" t="s">
        <v>11</v>
      </c>
      <c r="C24" s="51">
        <v>602</v>
      </c>
      <c r="D24" s="76">
        <f t="shared" si="0"/>
        <v>602</v>
      </c>
      <c r="F24" s="93"/>
    </row>
    <row r="25" spans="1:6" x14ac:dyDescent="0.2">
      <c r="A25" s="52"/>
      <c r="B25" s="78" t="s">
        <v>12</v>
      </c>
      <c r="C25" s="51">
        <v>60</v>
      </c>
      <c r="D25" s="76">
        <f t="shared" si="0"/>
        <v>60</v>
      </c>
      <c r="F25" s="93"/>
    </row>
    <row r="26" spans="1:6" x14ac:dyDescent="0.2">
      <c r="A26" s="52"/>
      <c r="B26" s="78" t="s">
        <v>13</v>
      </c>
      <c r="C26" s="51">
        <v>0</v>
      </c>
      <c r="D26" s="76">
        <f t="shared" si="0"/>
        <v>0</v>
      </c>
      <c r="F26" s="93"/>
    </row>
    <row r="27" spans="1:6" x14ac:dyDescent="0.2">
      <c r="A27" s="52"/>
      <c r="B27" s="78" t="s">
        <v>14</v>
      </c>
      <c r="C27" s="51">
        <v>776</v>
      </c>
      <c r="D27" s="76">
        <f t="shared" si="0"/>
        <v>776</v>
      </c>
      <c r="F27" s="93"/>
    </row>
    <row r="28" spans="1:6" x14ac:dyDescent="0.2">
      <c r="A28" s="52"/>
      <c r="B28" s="78" t="s">
        <v>15</v>
      </c>
      <c r="C28" s="51">
        <v>20541</v>
      </c>
      <c r="D28" s="76">
        <f t="shared" si="0"/>
        <v>20541</v>
      </c>
      <c r="F28" s="93"/>
    </row>
    <row r="29" spans="1:6" x14ac:dyDescent="0.2">
      <c r="A29" s="52"/>
      <c r="B29" s="78" t="s">
        <v>16</v>
      </c>
      <c r="C29" s="51">
        <v>67</v>
      </c>
      <c r="D29" s="76">
        <f t="shared" si="0"/>
        <v>67</v>
      </c>
      <c r="F29" s="93"/>
    </row>
    <row r="30" spans="1:6" x14ac:dyDescent="0.2">
      <c r="A30" s="52"/>
      <c r="B30" s="78" t="s">
        <v>17</v>
      </c>
      <c r="C30" s="51">
        <v>36</v>
      </c>
      <c r="D30" s="76">
        <f t="shared" si="0"/>
        <v>36</v>
      </c>
      <c r="F30" s="93"/>
    </row>
    <row r="31" spans="1:6" x14ac:dyDescent="0.2">
      <c r="A31" s="52"/>
      <c r="B31" s="78" t="s">
        <v>18</v>
      </c>
      <c r="C31" s="51">
        <v>318</v>
      </c>
      <c r="D31" s="76">
        <f t="shared" si="0"/>
        <v>318</v>
      </c>
      <c r="F31" s="93"/>
    </row>
    <row r="32" spans="1:6" x14ac:dyDescent="0.2">
      <c r="A32" s="52"/>
      <c r="B32" s="78" t="s">
        <v>19</v>
      </c>
      <c r="C32" s="51">
        <v>0</v>
      </c>
      <c r="D32" s="76">
        <f t="shared" si="0"/>
        <v>0</v>
      </c>
      <c r="F32" s="93"/>
    </row>
    <row r="33" spans="1:6" x14ac:dyDescent="0.2">
      <c r="A33" s="52"/>
      <c r="B33" s="78" t="s">
        <v>20</v>
      </c>
      <c r="C33" s="51">
        <v>6737</v>
      </c>
      <c r="D33" s="76">
        <f t="shared" si="0"/>
        <v>6737</v>
      </c>
      <c r="F33" s="93"/>
    </row>
    <row r="34" spans="1:6" x14ac:dyDescent="0.2">
      <c r="A34" s="52"/>
      <c r="B34" s="78" t="s">
        <v>21</v>
      </c>
      <c r="C34" s="51">
        <v>8202</v>
      </c>
      <c r="D34" s="76">
        <f t="shared" si="0"/>
        <v>8202</v>
      </c>
      <c r="F34" s="93"/>
    </row>
    <row r="35" spans="1:6" x14ac:dyDescent="0.2">
      <c r="A35" s="52"/>
      <c r="B35" s="78" t="s">
        <v>22</v>
      </c>
      <c r="C35" s="51">
        <v>14</v>
      </c>
      <c r="D35" s="76">
        <f t="shared" si="0"/>
        <v>14</v>
      </c>
      <c r="F35" s="93"/>
    </row>
    <row r="36" spans="1:6" x14ac:dyDescent="0.2">
      <c r="A36" s="52"/>
      <c r="B36" s="78" t="s">
        <v>23</v>
      </c>
      <c r="C36" s="51">
        <v>92</v>
      </c>
      <c r="D36" s="76">
        <f t="shared" si="0"/>
        <v>92</v>
      </c>
      <c r="F36" s="93"/>
    </row>
    <row r="37" spans="1:6" x14ac:dyDescent="0.2">
      <c r="A37" s="52"/>
      <c r="B37" s="78" t="s">
        <v>24</v>
      </c>
      <c r="C37" s="51">
        <v>1205</v>
      </c>
      <c r="D37" s="76">
        <f t="shared" si="0"/>
        <v>1205</v>
      </c>
      <c r="F37" s="93"/>
    </row>
    <row r="38" spans="1:6" x14ac:dyDescent="0.2">
      <c r="A38" s="52"/>
      <c r="B38" s="78" t="s">
        <v>25</v>
      </c>
      <c r="C38" s="51">
        <v>4</v>
      </c>
      <c r="D38" s="76">
        <f t="shared" si="0"/>
        <v>4</v>
      </c>
      <c r="F38" s="93"/>
    </row>
    <row r="39" spans="1:6" x14ac:dyDescent="0.2">
      <c r="A39" s="52"/>
      <c r="B39" s="78" t="s">
        <v>26</v>
      </c>
      <c r="C39" s="51">
        <v>47847</v>
      </c>
      <c r="D39" s="76">
        <f t="shared" si="0"/>
        <v>47847</v>
      </c>
      <c r="F39" s="93"/>
    </row>
    <row r="40" spans="1:6" x14ac:dyDescent="0.2">
      <c r="A40" s="52"/>
      <c r="B40" s="78" t="s">
        <v>27</v>
      </c>
      <c r="C40" s="51">
        <v>0</v>
      </c>
      <c r="D40" s="76">
        <f t="shared" si="0"/>
        <v>0</v>
      </c>
      <c r="F40" s="93"/>
    </row>
    <row r="41" spans="1:6" x14ac:dyDescent="0.2">
      <c r="A41" s="52"/>
      <c r="B41" s="78" t="s">
        <v>28</v>
      </c>
      <c r="C41" s="51">
        <v>0</v>
      </c>
      <c r="D41" s="76">
        <f t="shared" si="0"/>
        <v>0</v>
      </c>
      <c r="F41" s="93"/>
    </row>
    <row r="42" spans="1:6" x14ac:dyDescent="0.2">
      <c r="A42" s="52"/>
      <c r="B42" s="78" t="s">
        <v>29</v>
      </c>
      <c r="C42" s="51">
        <v>152</v>
      </c>
      <c r="D42" s="76">
        <f t="shared" si="0"/>
        <v>152</v>
      </c>
      <c r="F42" s="93"/>
    </row>
    <row r="43" spans="1:6" x14ac:dyDescent="0.2">
      <c r="A43" s="52"/>
      <c r="B43" s="78" t="s">
        <v>30</v>
      </c>
      <c r="C43" s="51">
        <v>0</v>
      </c>
      <c r="D43" s="76">
        <f t="shared" si="0"/>
        <v>0</v>
      </c>
      <c r="F43" s="93"/>
    </row>
    <row r="44" spans="1:6" x14ac:dyDescent="0.2">
      <c r="A44" s="52"/>
      <c r="B44" s="78" t="s">
        <v>31</v>
      </c>
      <c r="C44" s="51">
        <v>78415</v>
      </c>
      <c r="D44" s="76">
        <f t="shared" si="0"/>
        <v>78415</v>
      </c>
      <c r="F44" s="93"/>
    </row>
    <row r="45" spans="1:6" x14ac:dyDescent="0.2">
      <c r="A45" s="52"/>
      <c r="B45" s="78" t="s">
        <v>32</v>
      </c>
      <c r="C45" s="51">
        <v>3186</v>
      </c>
      <c r="D45" s="76">
        <f t="shared" si="0"/>
        <v>3186</v>
      </c>
      <c r="F45" s="93"/>
    </row>
    <row r="46" spans="1:6" x14ac:dyDescent="0.2">
      <c r="A46" s="52"/>
      <c r="B46" s="78" t="s">
        <v>33</v>
      </c>
      <c r="C46" s="51">
        <v>18</v>
      </c>
      <c r="D46" s="76">
        <f t="shared" si="0"/>
        <v>18</v>
      </c>
      <c r="F46" s="93"/>
    </row>
    <row r="47" spans="1:6" x14ac:dyDescent="0.2">
      <c r="A47" s="52"/>
      <c r="B47" s="78" t="s">
        <v>34</v>
      </c>
      <c r="C47" s="51">
        <v>72</v>
      </c>
      <c r="D47" s="76">
        <f t="shared" si="0"/>
        <v>72</v>
      </c>
      <c r="F47" s="93"/>
    </row>
    <row r="48" spans="1:6" x14ac:dyDescent="0.2">
      <c r="A48" s="52"/>
      <c r="B48" s="78" t="s">
        <v>35</v>
      </c>
      <c r="C48" s="51">
        <v>0</v>
      </c>
      <c r="D48" s="76">
        <f t="shared" si="0"/>
        <v>0</v>
      </c>
      <c r="F48" s="93"/>
    </row>
    <row r="49" spans="1:6" x14ac:dyDescent="0.2">
      <c r="A49" s="52"/>
      <c r="B49" s="78" t="s">
        <v>36</v>
      </c>
      <c r="C49" s="51">
        <v>185</v>
      </c>
      <c r="D49" s="76">
        <f t="shared" si="0"/>
        <v>185</v>
      </c>
      <c r="F49" s="93"/>
    </row>
    <row r="50" spans="1:6" x14ac:dyDescent="0.2">
      <c r="A50" s="52"/>
      <c r="B50" s="78" t="s">
        <v>37</v>
      </c>
      <c r="C50" s="51">
        <v>249397</v>
      </c>
      <c r="D50" s="76">
        <f>SUM(C50:C50)</f>
        <v>249397</v>
      </c>
      <c r="F50" s="93"/>
    </row>
    <row r="51" spans="1:6" x14ac:dyDescent="0.2">
      <c r="A51" s="52"/>
      <c r="B51" s="78" t="s">
        <v>38</v>
      </c>
      <c r="C51" s="51">
        <v>433</v>
      </c>
      <c r="D51" s="76">
        <f t="shared" si="0"/>
        <v>433</v>
      </c>
      <c r="F51" s="93"/>
    </row>
    <row r="52" spans="1:6" x14ac:dyDescent="0.2">
      <c r="A52" s="52"/>
      <c r="B52" s="78" t="s">
        <v>39</v>
      </c>
      <c r="C52" s="51">
        <v>465</v>
      </c>
      <c r="D52" s="76">
        <f t="shared" si="0"/>
        <v>465</v>
      </c>
      <c r="F52" s="93"/>
    </row>
    <row r="53" spans="1:6" x14ac:dyDescent="0.2">
      <c r="A53" s="52"/>
      <c r="B53" s="79" t="s">
        <v>40</v>
      </c>
      <c r="C53" s="51">
        <v>300145</v>
      </c>
      <c r="D53" s="76">
        <f>SUM(C53:C53)</f>
        <v>300145</v>
      </c>
      <c r="F53" s="93"/>
    </row>
    <row r="54" spans="1:6" x14ac:dyDescent="0.2">
      <c r="A54" s="52"/>
      <c r="B54" s="78" t="s">
        <v>41</v>
      </c>
      <c r="C54" s="51">
        <v>0</v>
      </c>
      <c r="D54" s="76">
        <f t="shared" si="0"/>
        <v>0</v>
      </c>
      <c r="F54" s="93"/>
    </row>
    <row r="55" spans="1:6" ht="12" thickBot="1" x14ac:dyDescent="0.25">
      <c r="A55" s="52"/>
      <c r="B55" s="97" t="s">
        <v>42</v>
      </c>
      <c r="C55" s="98">
        <v>67</v>
      </c>
      <c r="D55" s="150">
        <f t="shared" si="0"/>
        <v>67</v>
      </c>
      <c r="F55" s="93"/>
    </row>
    <row r="56" spans="1:6" ht="12.6" thickBot="1" x14ac:dyDescent="0.3">
      <c r="A56" s="52"/>
      <c r="B56" s="174" t="s">
        <v>43</v>
      </c>
      <c r="C56" s="175">
        <f>SUM(C13:C55)</f>
        <v>765075</v>
      </c>
      <c r="D56" s="176">
        <f>SUM(D13:D55)</f>
        <v>765075</v>
      </c>
      <c r="F56" s="157"/>
    </row>
    <row r="57" spans="1:6" x14ac:dyDescent="0.2">
      <c r="A57" s="52"/>
      <c r="B57" s="52"/>
      <c r="C57" s="52"/>
      <c r="D57" s="52"/>
      <c r="E57" s="77"/>
    </row>
    <row r="58" spans="1:6" ht="12" x14ac:dyDescent="0.25">
      <c r="C58" s="85"/>
      <c r="D58" s="85"/>
      <c r="E58" s="83"/>
    </row>
    <row r="59" spans="1:6" x14ac:dyDescent="0.2">
      <c r="A59" s="53"/>
      <c r="B59" s="53"/>
      <c r="C59" s="53"/>
      <c r="D59" s="53"/>
      <c r="E59" s="53"/>
    </row>
    <row r="60" spans="1:6" x14ac:dyDescent="0.2">
      <c r="A60" s="52"/>
      <c r="B60" s="53"/>
      <c r="C60" s="53"/>
      <c r="D60" s="77"/>
      <c r="E60" s="52"/>
    </row>
    <row r="61" spans="1:6" x14ac:dyDescent="0.2">
      <c r="A61" s="52"/>
      <c r="B61" s="53"/>
      <c r="C61" s="53"/>
      <c r="D61" s="52"/>
      <c r="E61" s="52"/>
    </row>
    <row r="62" spans="1:6" x14ac:dyDescent="0.2">
      <c r="A62" s="52"/>
      <c r="B62" s="53"/>
      <c r="C62" s="53"/>
      <c r="D62" s="52"/>
      <c r="E62" s="52"/>
    </row>
    <row r="63" spans="1:6" x14ac:dyDescent="0.2">
      <c r="A63" s="52"/>
      <c r="B63" s="52"/>
      <c r="C63" s="52"/>
      <c r="D63" s="52"/>
      <c r="E63" s="52"/>
    </row>
    <row r="64" spans="1:6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x14ac:dyDescent="0.2">
      <c r="A75" s="52"/>
      <c r="B75" s="52"/>
      <c r="C75" s="52"/>
      <c r="D75" s="52"/>
      <c r="E75" s="52"/>
    </row>
    <row r="76" spans="1:5" x14ac:dyDescent="0.2">
      <c r="A76" s="52"/>
      <c r="B76" s="52"/>
      <c r="C76" s="52"/>
      <c r="D76" s="52"/>
      <c r="E76" s="52"/>
    </row>
    <row r="77" spans="1:5" ht="12" x14ac:dyDescent="0.25">
      <c r="A77" s="52"/>
      <c r="B77" s="195" t="s">
        <v>105</v>
      </c>
      <c r="C77" s="195"/>
      <c r="D77" s="195"/>
      <c r="E77" s="195"/>
    </row>
    <row r="78" spans="1:5" x14ac:dyDescent="0.2">
      <c r="A78" s="52"/>
      <c r="B78" s="196" t="s">
        <v>103</v>
      </c>
      <c r="C78" s="196"/>
      <c r="D78" s="196"/>
      <c r="E78" s="196"/>
    </row>
    <row r="79" spans="1:5" x14ac:dyDescent="0.2">
      <c r="A79" s="52"/>
      <c r="B79" s="52"/>
      <c r="C79" s="52"/>
      <c r="D79" s="196"/>
      <c r="E79" s="196"/>
    </row>
    <row r="80" spans="1:5" ht="12" x14ac:dyDescent="0.25">
      <c r="A80" s="52"/>
      <c r="B80" s="52"/>
      <c r="C80" s="55" t="s">
        <v>44</v>
      </c>
      <c r="D80" s="80"/>
      <c r="E80" s="55" t="s">
        <v>45</v>
      </c>
    </row>
    <row r="81" spans="1:5" x14ac:dyDescent="0.2">
      <c r="A81" s="52"/>
      <c r="B81" s="52"/>
      <c r="C81" s="52"/>
      <c r="D81" s="52"/>
      <c r="E81" s="52"/>
    </row>
    <row r="82" spans="1:5" ht="36" x14ac:dyDescent="0.25">
      <c r="A82" s="52"/>
      <c r="B82" s="91" t="s">
        <v>101</v>
      </c>
      <c r="C82" s="92">
        <v>3825373</v>
      </c>
      <c r="D82" s="30" t="s">
        <v>47</v>
      </c>
      <c r="E82" s="92">
        <v>765075</v>
      </c>
    </row>
    <row r="83" spans="1:5" ht="12" x14ac:dyDescent="0.25">
      <c r="A83" s="52"/>
      <c r="B83" s="52"/>
      <c r="C83" s="81"/>
      <c r="D83" s="55"/>
      <c r="E83" s="81"/>
    </row>
    <row r="84" spans="1:5" ht="12" x14ac:dyDescent="0.25">
      <c r="A84" s="52"/>
      <c r="B84" s="52"/>
      <c r="C84" s="54"/>
      <c r="D84" s="57"/>
      <c r="E84" s="54"/>
    </row>
    <row r="85" spans="1:5" ht="12.6" thickBot="1" x14ac:dyDescent="0.3">
      <c r="A85" s="52"/>
      <c r="B85" s="57" t="s">
        <v>52</v>
      </c>
      <c r="C85" s="84">
        <f>SUM(C82:C83)</f>
        <v>3825373</v>
      </c>
      <c r="D85" s="52"/>
      <c r="E85" s="84">
        <f>SUM(E82:E83)</f>
        <v>765075</v>
      </c>
    </row>
    <row r="86" spans="1:5" ht="12" thickTop="1" x14ac:dyDescent="0.2">
      <c r="A86" s="52"/>
      <c r="B86" s="52"/>
      <c r="C86" s="52"/>
      <c r="D86" s="52"/>
      <c r="E86" s="52"/>
    </row>
    <row r="87" spans="1:5" x14ac:dyDescent="0.2">
      <c r="A87" s="52"/>
      <c r="B87" s="52"/>
      <c r="C87" s="52"/>
      <c r="D87" s="52"/>
      <c r="E87" s="53"/>
    </row>
    <row r="88" spans="1:5" ht="12" x14ac:dyDescent="0.25">
      <c r="A88" s="52"/>
      <c r="B88" s="52"/>
      <c r="C88" s="52"/>
      <c r="D88" s="52"/>
      <c r="E88" s="54"/>
    </row>
    <row r="89" spans="1:5" x14ac:dyDescent="0.2">
      <c r="A89" s="52"/>
      <c r="B89" s="52"/>
      <c r="C89" s="52"/>
      <c r="D89" s="52"/>
      <c r="E89" s="52"/>
    </row>
    <row r="90" spans="1:5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2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  <row r="127" spans="1:5" x14ac:dyDescent="0.2">
      <c r="A127" s="52"/>
      <c r="B127" s="52"/>
      <c r="C127" s="52"/>
      <c r="D127" s="52"/>
      <c r="E127" s="52"/>
    </row>
  </sheetData>
  <mergeCells count="5">
    <mergeCell ref="B8:D8"/>
    <mergeCell ref="B77:E77"/>
    <mergeCell ref="B78:E78"/>
    <mergeCell ref="D79:E79"/>
    <mergeCell ref="A7:E7"/>
  </mergeCells>
  <printOptions horizontalCentered="1" verticalCentered="1"/>
  <pageMargins left="0.27559055118110237" right="0.12" top="0.32" bottom="0.31496062992125984" header="0.31496062992125984" footer="0.31496062992125984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22AF6-6CE9-463F-8042-C09CDF25459C}">
  <sheetPr>
    <tabColor rgb="FFFF0000"/>
  </sheetPr>
  <dimension ref="A6:Y149"/>
  <sheetViews>
    <sheetView view="pageBreakPreview" topLeftCell="A93" zoomScale="60" zoomScaleNormal="100" workbookViewId="0">
      <selection activeCell="G132" sqref="G132"/>
    </sheetView>
  </sheetViews>
  <sheetFormatPr baseColWidth="10" defaultColWidth="11.44140625" defaultRowHeight="11.4" x14ac:dyDescent="0.2"/>
  <cols>
    <col min="1" max="1" width="19.33203125" style="5" customWidth="1"/>
    <col min="2" max="3" width="13.33203125" style="5" customWidth="1"/>
    <col min="4" max="4" width="12.33203125" style="5" bestFit="1" customWidth="1"/>
    <col min="5" max="5" width="12.5546875" style="5" customWidth="1"/>
    <col min="6" max="6" width="11.88671875" style="5" bestFit="1" customWidth="1"/>
    <col min="7" max="7" width="16.109375" style="5" customWidth="1"/>
    <col min="8" max="8" width="19.109375" style="5" customWidth="1"/>
    <col min="9" max="9" width="14.6640625" style="5" customWidth="1"/>
    <col min="10" max="10" width="12.88671875" style="5" bestFit="1" customWidth="1"/>
    <col min="11" max="11" width="12.33203125" style="5" customWidth="1"/>
    <col min="12" max="12" width="13.33203125" style="5" bestFit="1" customWidth="1"/>
    <col min="13" max="13" width="12.33203125" style="5" customWidth="1"/>
    <col min="14" max="14" width="18" style="5" bestFit="1" customWidth="1"/>
    <col min="15" max="15" width="22.88671875" style="5" bestFit="1" customWidth="1"/>
    <col min="16" max="16" width="14.44140625" style="5" customWidth="1"/>
    <col min="17" max="17" width="4.6640625" style="9" customWidth="1"/>
    <col min="18" max="18" width="13.33203125" style="7" bestFit="1" customWidth="1"/>
    <col min="19" max="19" width="14.6640625" style="7" bestFit="1" customWidth="1"/>
    <col min="20" max="20" width="3" style="7" customWidth="1"/>
    <col min="21" max="21" width="23.44140625" style="7" bestFit="1" customWidth="1"/>
    <col min="22" max="22" width="13.33203125" style="7" bestFit="1" customWidth="1"/>
    <col min="23" max="25" width="11.44140625" style="7"/>
    <col min="26" max="16384" width="11.44140625" style="5"/>
  </cols>
  <sheetData>
    <row r="6" spans="1:23" ht="13.8" x14ac:dyDescent="0.25">
      <c r="A6" s="190" t="s">
        <v>106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23" ht="13.8" x14ac:dyDescent="0.25">
      <c r="A7" s="191" t="s">
        <v>103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23" ht="13.2" x14ac:dyDescent="0.25">
      <c r="A8" s="198" t="s">
        <v>108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23" ht="13.8" thickBot="1" x14ac:dyDescent="0.3">
      <c r="A9" s="199" t="s">
        <v>107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</row>
    <row r="10" spans="1:23" s="14" customFormat="1" ht="10.199999999999999" x14ac:dyDescent="0.2">
      <c r="A10" s="11"/>
      <c r="B10" s="12"/>
      <c r="C10" s="12" t="s">
        <v>62</v>
      </c>
      <c r="D10" s="12" t="s">
        <v>62</v>
      </c>
      <c r="E10" s="12"/>
      <c r="F10" s="12" t="s">
        <v>84</v>
      </c>
      <c r="G10" s="12" t="s">
        <v>53</v>
      </c>
      <c r="H10" s="13" t="s">
        <v>54</v>
      </c>
      <c r="I10" s="13" t="s">
        <v>67</v>
      </c>
      <c r="J10" s="13" t="s">
        <v>55</v>
      </c>
      <c r="K10" s="13" t="s">
        <v>72</v>
      </c>
      <c r="L10" s="13" t="s">
        <v>62</v>
      </c>
      <c r="M10" s="13" t="s">
        <v>72</v>
      </c>
      <c r="N10" s="43" t="s">
        <v>55</v>
      </c>
      <c r="O10" s="43" t="s">
        <v>99</v>
      </c>
      <c r="P10" s="12"/>
      <c r="Q10" s="34"/>
    </row>
    <row r="11" spans="1:23" s="14" customFormat="1" ht="11.25" customHeight="1" x14ac:dyDescent="0.25">
      <c r="A11" s="15" t="s">
        <v>56</v>
      </c>
      <c r="B11" s="16" t="s">
        <v>46</v>
      </c>
      <c r="C11" s="16" t="s">
        <v>63</v>
      </c>
      <c r="D11" s="16" t="s">
        <v>58</v>
      </c>
      <c r="E11" s="16" t="s">
        <v>59</v>
      </c>
      <c r="F11" s="73" t="s">
        <v>85</v>
      </c>
      <c r="G11" s="16" t="s">
        <v>59</v>
      </c>
      <c r="H11" s="17" t="s">
        <v>60</v>
      </c>
      <c r="I11" s="17" t="s">
        <v>68</v>
      </c>
      <c r="J11" s="17" t="s">
        <v>61</v>
      </c>
      <c r="K11" s="17" t="s">
        <v>73</v>
      </c>
      <c r="L11" s="17" t="s">
        <v>64</v>
      </c>
      <c r="M11" s="17" t="s">
        <v>74</v>
      </c>
      <c r="N11" s="47" t="s">
        <v>87</v>
      </c>
      <c r="O11" s="47" t="s">
        <v>97</v>
      </c>
      <c r="P11" s="16" t="s">
        <v>52</v>
      </c>
      <c r="Q11" s="34"/>
    </row>
    <row r="12" spans="1:23" s="14" customFormat="1" ht="11.25" customHeight="1" thickBot="1" x14ac:dyDescent="0.25">
      <c r="A12" s="18"/>
      <c r="B12" s="19"/>
      <c r="C12" s="19" t="s">
        <v>57</v>
      </c>
      <c r="D12" s="19"/>
      <c r="E12" s="19"/>
      <c r="F12" s="74" t="s">
        <v>86</v>
      </c>
      <c r="G12" s="19"/>
      <c r="H12" s="19"/>
      <c r="I12" s="19" t="s">
        <v>69</v>
      </c>
      <c r="J12" s="19"/>
      <c r="K12" s="19"/>
      <c r="L12" s="19"/>
      <c r="M12" s="19"/>
      <c r="N12" s="90" t="s">
        <v>88</v>
      </c>
      <c r="O12" s="90" t="s">
        <v>100</v>
      </c>
      <c r="P12" s="19"/>
      <c r="Q12" s="34"/>
    </row>
    <row r="13" spans="1:23" ht="12" x14ac:dyDescent="0.25">
      <c r="A13" s="1"/>
      <c r="B13" s="2"/>
      <c r="C13" s="2"/>
      <c r="D13" s="2"/>
      <c r="E13" s="3"/>
      <c r="F13" s="3"/>
      <c r="G13" s="2"/>
      <c r="H13" s="2"/>
      <c r="I13" s="2"/>
      <c r="J13" s="2"/>
      <c r="K13" s="2"/>
      <c r="L13" s="2"/>
      <c r="M13" s="2"/>
      <c r="N13" s="2"/>
      <c r="O13" s="2"/>
      <c r="P13" s="4"/>
    </row>
    <row r="14" spans="1:23" s="7" customFormat="1" x14ac:dyDescent="0.2">
      <c r="A14" s="6" t="s">
        <v>0</v>
      </c>
      <c r="B14" s="20">
        <v>1612637</v>
      </c>
      <c r="C14" s="20">
        <v>379117</v>
      </c>
      <c r="D14" s="20">
        <v>48344</v>
      </c>
      <c r="E14" s="20">
        <v>63907</v>
      </c>
      <c r="F14" s="20">
        <v>7987</v>
      </c>
      <c r="G14" s="20">
        <v>13023</v>
      </c>
      <c r="H14" s="20">
        <v>21854</v>
      </c>
      <c r="I14" s="20">
        <v>135866</v>
      </c>
      <c r="J14" s="20">
        <v>844467</v>
      </c>
      <c r="K14" s="20">
        <v>0</v>
      </c>
      <c r="L14" s="20">
        <v>132862</v>
      </c>
      <c r="M14" s="20">
        <v>0</v>
      </c>
      <c r="N14" s="29">
        <v>27040</v>
      </c>
      <c r="O14" s="29">
        <v>39</v>
      </c>
      <c r="P14" s="21">
        <f>SUM(B14:O14)</f>
        <v>3287143</v>
      </c>
      <c r="Q14" s="9"/>
      <c r="R14" s="9"/>
      <c r="S14" s="9"/>
      <c r="U14" s="159"/>
      <c r="V14" s="9"/>
      <c r="W14" s="9"/>
    </row>
    <row r="15" spans="1:23" s="7" customFormat="1" x14ac:dyDescent="0.2">
      <c r="A15" s="8" t="s">
        <v>1</v>
      </c>
      <c r="B15" s="20">
        <v>2879161</v>
      </c>
      <c r="C15" s="20">
        <v>676867</v>
      </c>
      <c r="D15" s="20">
        <v>86312</v>
      </c>
      <c r="E15" s="20">
        <v>114099</v>
      </c>
      <c r="F15" s="20">
        <v>14259</v>
      </c>
      <c r="G15" s="20">
        <v>23251</v>
      </c>
      <c r="H15" s="20">
        <v>55319</v>
      </c>
      <c r="I15" s="20">
        <v>183269</v>
      </c>
      <c r="J15" s="20">
        <v>721010</v>
      </c>
      <c r="K15" s="20">
        <v>19</v>
      </c>
      <c r="L15" s="20">
        <v>361968</v>
      </c>
      <c r="M15" s="20">
        <v>0</v>
      </c>
      <c r="N15" s="29">
        <v>57140</v>
      </c>
      <c r="O15" s="29">
        <v>142</v>
      </c>
      <c r="P15" s="21">
        <f t="shared" ref="P15:P56" si="0">SUM(B15:O15)</f>
        <v>5172816</v>
      </c>
      <c r="Q15" s="9"/>
      <c r="R15" s="9"/>
      <c r="S15" s="9"/>
      <c r="U15" s="9"/>
      <c r="V15" s="9"/>
      <c r="W15" s="9"/>
    </row>
    <row r="16" spans="1:23" s="7" customFormat="1" x14ac:dyDescent="0.2">
      <c r="A16" s="8" t="s">
        <v>2</v>
      </c>
      <c r="B16" s="20">
        <v>19967400</v>
      </c>
      <c r="C16" s="20">
        <v>4694171</v>
      </c>
      <c r="D16" s="20">
        <v>598582</v>
      </c>
      <c r="E16" s="20">
        <v>791291</v>
      </c>
      <c r="F16" s="20">
        <v>98889</v>
      </c>
      <c r="G16" s="20">
        <v>161251</v>
      </c>
      <c r="H16" s="20">
        <v>55319</v>
      </c>
      <c r="I16" s="20">
        <v>1004429</v>
      </c>
      <c r="J16" s="20">
        <v>916256</v>
      </c>
      <c r="K16" s="20">
        <v>334</v>
      </c>
      <c r="L16" s="20">
        <v>7759214</v>
      </c>
      <c r="M16" s="20">
        <v>0</v>
      </c>
      <c r="N16" s="29">
        <v>1185217</v>
      </c>
      <c r="O16" s="29">
        <v>44000</v>
      </c>
      <c r="P16" s="21">
        <f t="shared" si="0"/>
        <v>37276353</v>
      </c>
      <c r="Q16" s="9"/>
      <c r="R16" s="9"/>
      <c r="S16" s="9"/>
      <c r="U16" s="9"/>
      <c r="V16" s="9"/>
      <c r="W16" s="9"/>
    </row>
    <row r="17" spans="1:23" s="7" customFormat="1" x14ac:dyDescent="0.2">
      <c r="A17" s="8" t="s">
        <v>3</v>
      </c>
      <c r="B17" s="20">
        <v>1571596</v>
      </c>
      <c r="C17" s="20">
        <v>369469</v>
      </c>
      <c r="D17" s="20">
        <v>47113</v>
      </c>
      <c r="E17" s="20">
        <v>62281</v>
      </c>
      <c r="F17" s="20">
        <v>7783</v>
      </c>
      <c r="G17" s="20">
        <v>12692</v>
      </c>
      <c r="H17" s="20">
        <v>21855</v>
      </c>
      <c r="I17" s="20">
        <v>121547</v>
      </c>
      <c r="J17" s="20">
        <v>753762</v>
      </c>
      <c r="K17" s="20">
        <v>0</v>
      </c>
      <c r="L17" s="20">
        <v>14299</v>
      </c>
      <c r="M17" s="20">
        <v>0</v>
      </c>
      <c r="N17" s="29">
        <v>28717</v>
      </c>
      <c r="O17" s="29">
        <v>0</v>
      </c>
      <c r="P17" s="21">
        <f>SUM(B17:O17)</f>
        <v>3011114</v>
      </c>
      <c r="Q17" s="9"/>
      <c r="R17" s="9"/>
      <c r="S17" s="9"/>
      <c r="U17" s="9"/>
      <c r="V17" s="9"/>
      <c r="W17" s="9"/>
    </row>
    <row r="18" spans="1:23" s="7" customFormat="1" x14ac:dyDescent="0.2">
      <c r="A18" s="8" t="s">
        <v>4</v>
      </c>
      <c r="B18" s="20">
        <v>1281339</v>
      </c>
      <c r="C18" s="20">
        <v>301232</v>
      </c>
      <c r="D18" s="20">
        <v>38412</v>
      </c>
      <c r="E18" s="20">
        <v>50778</v>
      </c>
      <c r="F18" s="20">
        <v>6346</v>
      </c>
      <c r="G18" s="20">
        <v>10348</v>
      </c>
      <c r="H18" s="20">
        <v>21854</v>
      </c>
      <c r="I18" s="20">
        <v>206477</v>
      </c>
      <c r="J18" s="20">
        <v>1571597</v>
      </c>
      <c r="K18" s="20">
        <v>0</v>
      </c>
      <c r="L18" s="20">
        <v>63523</v>
      </c>
      <c r="M18" s="20">
        <v>0</v>
      </c>
      <c r="N18" s="29">
        <v>28752</v>
      </c>
      <c r="O18" s="29">
        <v>79</v>
      </c>
      <c r="P18" s="21">
        <f t="shared" si="0"/>
        <v>3580737</v>
      </c>
      <c r="Q18" s="9"/>
      <c r="R18" s="9"/>
      <c r="S18" s="9"/>
      <c r="U18" s="9"/>
      <c r="V18" s="9"/>
      <c r="W18" s="9"/>
    </row>
    <row r="19" spans="1:23" s="7" customFormat="1" x14ac:dyDescent="0.2">
      <c r="A19" s="8" t="s">
        <v>5</v>
      </c>
      <c r="B19" s="20">
        <v>1423011</v>
      </c>
      <c r="C19" s="20">
        <v>334538</v>
      </c>
      <c r="D19" s="20">
        <v>42659</v>
      </c>
      <c r="E19" s="20">
        <v>56393</v>
      </c>
      <c r="F19" s="20">
        <v>7048</v>
      </c>
      <c r="G19" s="20">
        <v>11492</v>
      </c>
      <c r="H19" s="20">
        <v>21855</v>
      </c>
      <c r="I19" s="20">
        <v>147646</v>
      </c>
      <c r="J19" s="20">
        <v>1002283</v>
      </c>
      <c r="K19" s="20">
        <v>0</v>
      </c>
      <c r="L19" s="20">
        <v>28300</v>
      </c>
      <c r="M19" s="20">
        <v>0</v>
      </c>
      <c r="N19" s="29">
        <v>32493</v>
      </c>
      <c r="O19" s="29">
        <v>0</v>
      </c>
      <c r="P19" s="21">
        <f t="shared" si="0"/>
        <v>3107718</v>
      </c>
      <c r="Q19" s="9"/>
      <c r="R19" s="9"/>
      <c r="S19" s="9"/>
      <c r="U19" s="9"/>
      <c r="V19" s="9"/>
      <c r="W19" s="9"/>
    </row>
    <row r="20" spans="1:23" s="7" customFormat="1" x14ac:dyDescent="0.2">
      <c r="A20" s="8" t="s">
        <v>6</v>
      </c>
      <c r="B20" s="20">
        <v>2159188</v>
      </c>
      <c r="C20" s="20">
        <v>507607</v>
      </c>
      <c r="D20" s="20">
        <v>64728</v>
      </c>
      <c r="E20" s="20">
        <v>85567</v>
      </c>
      <c r="F20" s="20">
        <v>10693</v>
      </c>
      <c r="G20" s="20">
        <v>17437</v>
      </c>
      <c r="H20" s="20">
        <v>55319</v>
      </c>
      <c r="I20" s="20">
        <v>160807</v>
      </c>
      <c r="J20" s="20">
        <v>866545</v>
      </c>
      <c r="K20" s="20">
        <v>0</v>
      </c>
      <c r="L20" s="20">
        <v>0</v>
      </c>
      <c r="M20" s="20">
        <v>0</v>
      </c>
      <c r="N20" s="29">
        <v>59832</v>
      </c>
      <c r="O20" s="29">
        <v>1184</v>
      </c>
      <c r="P20" s="21">
        <f t="shared" si="0"/>
        <v>3988907</v>
      </c>
      <c r="Q20" s="9"/>
      <c r="R20" s="9"/>
      <c r="S20" s="9"/>
      <c r="U20" s="9"/>
      <c r="V20" s="9"/>
      <c r="W20" s="9"/>
    </row>
    <row r="21" spans="1:23" s="7" customFormat="1" x14ac:dyDescent="0.2">
      <c r="A21" s="8" t="s">
        <v>7</v>
      </c>
      <c r="B21" s="20">
        <v>1241684</v>
      </c>
      <c r="C21" s="20">
        <v>291909</v>
      </c>
      <c r="D21" s="20">
        <v>37223</v>
      </c>
      <c r="E21" s="20">
        <v>49207</v>
      </c>
      <c r="F21" s="20">
        <v>6150</v>
      </c>
      <c r="G21" s="20">
        <v>10027</v>
      </c>
      <c r="H21" s="20">
        <v>21854</v>
      </c>
      <c r="I21" s="20">
        <v>167096</v>
      </c>
      <c r="J21" s="20">
        <v>1252973</v>
      </c>
      <c r="K21" s="20">
        <v>0</v>
      </c>
      <c r="L21" s="20">
        <v>63197</v>
      </c>
      <c r="M21" s="20">
        <v>0</v>
      </c>
      <c r="N21" s="29">
        <v>23647</v>
      </c>
      <c r="O21" s="29">
        <v>0</v>
      </c>
      <c r="P21" s="21">
        <f t="shared" si="0"/>
        <v>3164967</v>
      </c>
      <c r="Q21" s="9"/>
      <c r="R21" s="9"/>
      <c r="S21" s="9"/>
      <c r="U21" s="9"/>
      <c r="V21" s="9"/>
      <c r="W21" s="9"/>
    </row>
    <row r="22" spans="1:23" s="7" customFormat="1" x14ac:dyDescent="0.2">
      <c r="A22" s="8" t="s">
        <v>8</v>
      </c>
      <c r="B22" s="20">
        <v>16789735</v>
      </c>
      <c r="C22" s="20">
        <v>3947128</v>
      </c>
      <c r="D22" s="20">
        <v>503323</v>
      </c>
      <c r="E22" s="20">
        <v>665363</v>
      </c>
      <c r="F22" s="20">
        <v>83152</v>
      </c>
      <c r="G22" s="20">
        <v>135589</v>
      </c>
      <c r="H22" s="20">
        <v>55319</v>
      </c>
      <c r="I22" s="20">
        <v>789891</v>
      </c>
      <c r="J22" s="20">
        <v>888906</v>
      </c>
      <c r="K22" s="20">
        <v>0</v>
      </c>
      <c r="L22" s="20">
        <v>2708603</v>
      </c>
      <c r="M22" s="20">
        <v>0</v>
      </c>
      <c r="N22" s="29">
        <v>0</v>
      </c>
      <c r="O22" s="29">
        <v>564</v>
      </c>
      <c r="P22" s="21">
        <f t="shared" si="0"/>
        <v>26567573</v>
      </c>
      <c r="Q22" s="9"/>
      <c r="R22" s="9"/>
      <c r="S22" s="9"/>
      <c r="U22" s="9"/>
      <c r="V22" s="9"/>
      <c r="W22" s="9"/>
    </row>
    <row r="23" spans="1:23" s="7" customFormat="1" x14ac:dyDescent="0.2">
      <c r="A23" s="8" t="s">
        <v>9</v>
      </c>
      <c r="B23" s="20">
        <v>1076974</v>
      </c>
      <c r="C23" s="20">
        <v>253187</v>
      </c>
      <c r="D23" s="20">
        <v>32286</v>
      </c>
      <c r="E23" s="20">
        <v>42680</v>
      </c>
      <c r="F23" s="20">
        <v>5334</v>
      </c>
      <c r="G23" s="20">
        <v>8697</v>
      </c>
      <c r="H23" s="20">
        <v>21855</v>
      </c>
      <c r="I23" s="20">
        <v>108167</v>
      </c>
      <c r="J23" s="20">
        <v>838400</v>
      </c>
      <c r="K23" s="20">
        <v>0</v>
      </c>
      <c r="L23" s="20">
        <v>15888</v>
      </c>
      <c r="M23" s="20">
        <v>0</v>
      </c>
      <c r="N23" s="29">
        <v>6588</v>
      </c>
      <c r="O23" s="29">
        <v>14</v>
      </c>
      <c r="P23" s="21">
        <f t="shared" si="0"/>
        <v>2410070</v>
      </c>
      <c r="Q23" s="9"/>
      <c r="R23" s="9"/>
      <c r="S23" s="9"/>
      <c r="U23" s="9"/>
      <c r="V23" s="9"/>
      <c r="W23" s="9"/>
    </row>
    <row r="24" spans="1:23" s="7" customFormat="1" x14ac:dyDescent="0.2">
      <c r="A24" s="8" t="s">
        <v>10</v>
      </c>
      <c r="B24" s="20">
        <v>1551272</v>
      </c>
      <c r="C24" s="20">
        <v>364693</v>
      </c>
      <c r="D24" s="20">
        <v>46505</v>
      </c>
      <c r="E24" s="20">
        <v>61476</v>
      </c>
      <c r="F24" s="20">
        <v>7683</v>
      </c>
      <c r="G24" s="20">
        <v>12528</v>
      </c>
      <c r="H24" s="20">
        <v>21854</v>
      </c>
      <c r="I24" s="20">
        <v>141923</v>
      </c>
      <c r="J24" s="20">
        <v>935378</v>
      </c>
      <c r="K24" s="20">
        <v>0</v>
      </c>
      <c r="L24" s="20">
        <v>26954</v>
      </c>
      <c r="M24" s="20">
        <v>0</v>
      </c>
      <c r="N24" s="29">
        <v>30929</v>
      </c>
      <c r="O24" s="29">
        <v>17</v>
      </c>
      <c r="P24" s="21">
        <f t="shared" si="0"/>
        <v>3201212</v>
      </c>
      <c r="Q24" s="9"/>
      <c r="R24" s="9"/>
      <c r="S24" s="9"/>
      <c r="U24" s="9"/>
      <c r="V24" s="9"/>
      <c r="W24" s="9"/>
    </row>
    <row r="25" spans="1:23" s="7" customFormat="1" x14ac:dyDescent="0.2">
      <c r="A25" s="8" t="s">
        <v>11</v>
      </c>
      <c r="B25" s="20">
        <v>3807233</v>
      </c>
      <c r="C25" s="20">
        <v>895049</v>
      </c>
      <c r="D25" s="20">
        <v>114133</v>
      </c>
      <c r="E25" s="20">
        <v>150877</v>
      </c>
      <c r="F25" s="20">
        <v>18855</v>
      </c>
      <c r="G25" s="20">
        <v>30746</v>
      </c>
      <c r="H25" s="20">
        <v>55319</v>
      </c>
      <c r="I25" s="20">
        <v>250079</v>
      </c>
      <c r="J25" s="20">
        <v>922434</v>
      </c>
      <c r="K25" s="20">
        <v>0</v>
      </c>
      <c r="L25" s="20">
        <v>0</v>
      </c>
      <c r="M25" s="20">
        <v>0</v>
      </c>
      <c r="N25" s="29">
        <v>181433</v>
      </c>
      <c r="O25" s="29">
        <v>602</v>
      </c>
      <c r="P25" s="21">
        <f t="shared" si="0"/>
        <v>6426760</v>
      </c>
      <c r="Q25" s="9"/>
      <c r="R25" s="9"/>
      <c r="S25" s="9"/>
      <c r="U25" s="9"/>
      <c r="V25" s="9"/>
      <c r="W25" s="9"/>
    </row>
    <row r="26" spans="1:23" s="7" customFormat="1" x14ac:dyDescent="0.2">
      <c r="A26" s="8" t="s">
        <v>12</v>
      </c>
      <c r="B26" s="20">
        <v>1956256</v>
      </c>
      <c r="C26" s="20">
        <v>459899</v>
      </c>
      <c r="D26" s="20">
        <v>58645</v>
      </c>
      <c r="E26" s="20">
        <v>77525</v>
      </c>
      <c r="F26" s="20">
        <v>9688</v>
      </c>
      <c r="G26" s="20">
        <v>15798</v>
      </c>
      <c r="H26" s="20">
        <v>21855</v>
      </c>
      <c r="I26" s="20">
        <v>153626</v>
      </c>
      <c r="J26" s="20">
        <v>848787</v>
      </c>
      <c r="K26" s="20">
        <v>0</v>
      </c>
      <c r="L26" s="20">
        <v>105010</v>
      </c>
      <c r="M26" s="20">
        <v>0</v>
      </c>
      <c r="N26" s="29">
        <v>56761</v>
      </c>
      <c r="O26" s="29">
        <v>60</v>
      </c>
      <c r="P26" s="21">
        <f t="shared" si="0"/>
        <v>3763910</v>
      </c>
      <c r="Q26" s="9"/>
      <c r="R26" s="9"/>
      <c r="S26" s="9"/>
      <c r="U26" s="9"/>
      <c r="V26" s="9"/>
      <c r="W26" s="9"/>
    </row>
    <row r="27" spans="1:23" s="7" customFormat="1" x14ac:dyDescent="0.2">
      <c r="A27" s="8" t="s">
        <v>13</v>
      </c>
      <c r="B27" s="20">
        <v>1256153</v>
      </c>
      <c r="C27" s="20">
        <v>295311</v>
      </c>
      <c r="D27" s="20">
        <v>37657</v>
      </c>
      <c r="E27" s="20">
        <v>49780</v>
      </c>
      <c r="F27" s="20">
        <v>6221</v>
      </c>
      <c r="G27" s="20">
        <v>10144</v>
      </c>
      <c r="H27" s="20">
        <v>55319</v>
      </c>
      <c r="I27" s="20">
        <v>125240</v>
      </c>
      <c r="J27" s="20">
        <v>920263</v>
      </c>
      <c r="K27" s="20">
        <v>0</v>
      </c>
      <c r="L27" s="20">
        <v>29510</v>
      </c>
      <c r="M27" s="20">
        <v>0</v>
      </c>
      <c r="N27" s="29">
        <v>18140</v>
      </c>
      <c r="O27" s="29">
        <v>0</v>
      </c>
      <c r="P27" s="21">
        <f t="shared" si="0"/>
        <v>2803738</v>
      </c>
      <c r="Q27" s="9"/>
      <c r="R27" s="9"/>
      <c r="S27" s="9"/>
      <c r="U27" s="9"/>
      <c r="V27" s="9"/>
      <c r="W27" s="9"/>
    </row>
    <row r="28" spans="1:23" s="7" customFormat="1" x14ac:dyDescent="0.2">
      <c r="A28" s="8" t="s">
        <v>14</v>
      </c>
      <c r="B28" s="20">
        <v>2200059</v>
      </c>
      <c r="C28" s="20">
        <v>517215</v>
      </c>
      <c r="D28" s="20">
        <v>65953</v>
      </c>
      <c r="E28" s="20">
        <v>87186</v>
      </c>
      <c r="F28" s="20">
        <v>10896</v>
      </c>
      <c r="G28" s="20">
        <v>17767</v>
      </c>
      <c r="H28" s="20">
        <v>55319</v>
      </c>
      <c r="I28" s="20">
        <v>176258</v>
      </c>
      <c r="J28" s="20">
        <v>1016227</v>
      </c>
      <c r="K28" s="20">
        <v>0</v>
      </c>
      <c r="L28" s="20">
        <v>276811</v>
      </c>
      <c r="M28" s="20">
        <v>0</v>
      </c>
      <c r="N28" s="29">
        <v>62714</v>
      </c>
      <c r="O28" s="29">
        <v>776</v>
      </c>
      <c r="P28" s="21">
        <f t="shared" si="0"/>
        <v>4487181</v>
      </c>
      <c r="Q28" s="9"/>
      <c r="R28" s="9"/>
      <c r="S28" s="9"/>
      <c r="U28" s="9"/>
      <c r="V28" s="9"/>
      <c r="W28" s="9"/>
    </row>
    <row r="29" spans="1:23" s="7" customFormat="1" x14ac:dyDescent="0.2">
      <c r="A29" s="8" t="s">
        <v>15</v>
      </c>
      <c r="B29" s="20">
        <v>2083381</v>
      </c>
      <c r="C29" s="20">
        <v>489785</v>
      </c>
      <c r="D29" s="20">
        <v>62455</v>
      </c>
      <c r="E29" s="20">
        <v>82562</v>
      </c>
      <c r="F29" s="20">
        <v>10318</v>
      </c>
      <c r="G29" s="20">
        <v>16825</v>
      </c>
      <c r="H29" s="20">
        <v>21854</v>
      </c>
      <c r="I29" s="20">
        <v>173601</v>
      </c>
      <c r="J29" s="20">
        <v>958461</v>
      </c>
      <c r="K29" s="20">
        <v>0</v>
      </c>
      <c r="L29" s="20">
        <v>26527</v>
      </c>
      <c r="M29" s="20">
        <v>0</v>
      </c>
      <c r="N29" s="29">
        <v>0</v>
      </c>
      <c r="O29" s="29">
        <v>20541</v>
      </c>
      <c r="P29" s="21">
        <f t="shared" si="0"/>
        <v>3946310</v>
      </c>
      <c r="Q29" s="9"/>
      <c r="R29" s="9"/>
      <c r="S29" s="9"/>
      <c r="U29" s="9"/>
      <c r="V29" s="9"/>
      <c r="W29" s="9"/>
    </row>
    <row r="30" spans="1:23" s="7" customFormat="1" x14ac:dyDescent="0.2">
      <c r="A30" s="8" t="s">
        <v>16</v>
      </c>
      <c r="B30" s="20">
        <v>2021417</v>
      </c>
      <c r="C30" s="20">
        <v>475217</v>
      </c>
      <c r="D30" s="20">
        <v>60598</v>
      </c>
      <c r="E30" s="20">
        <v>80107</v>
      </c>
      <c r="F30" s="20">
        <v>10011</v>
      </c>
      <c r="G30" s="20">
        <v>16324</v>
      </c>
      <c r="H30" s="20">
        <v>21855</v>
      </c>
      <c r="I30" s="20">
        <v>176054</v>
      </c>
      <c r="J30" s="20">
        <v>1005998</v>
      </c>
      <c r="K30" s="20">
        <v>93</v>
      </c>
      <c r="L30" s="20">
        <v>85293</v>
      </c>
      <c r="M30" s="20">
        <v>0</v>
      </c>
      <c r="N30" s="29">
        <v>63237</v>
      </c>
      <c r="O30" s="29">
        <v>67</v>
      </c>
      <c r="P30" s="21">
        <f t="shared" si="0"/>
        <v>4016271</v>
      </c>
      <c r="Q30" s="9"/>
      <c r="R30" s="9"/>
      <c r="S30" s="9"/>
      <c r="U30" s="9"/>
      <c r="V30" s="9"/>
      <c r="W30" s="9"/>
    </row>
    <row r="31" spans="1:23" s="7" customFormat="1" x14ac:dyDescent="0.2">
      <c r="A31" s="8" t="s">
        <v>17</v>
      </c>
      <c r="B31" s="20">
        <v>1431114</v>
      </c>
      <c r="C31" s="20">
        <v>336444</v>
      </c>
      <c r="D31" s="20">
        <v>42902</v>
      </c>
      <c r="E31" s="20">
        <v>56714</v>
      </c>
      <c r="F31" s="20">
        <v>7088</v>
      </c>
      <c r="G31" s="20">
        <v>11557</v>
      </c>
      <c r="H31" s="20">
        <v>21854</v>
      </c>
      <c r="I31" s="20">
        <v>132503</v>
      </c>
      <c r="J31" s="20">
        <v>910111</v>
      </c>
      <c r="K31" s="20">
        <v>0</v>
      </c>
      <c r="L31" s="20">
        <v>83457</v>
      </c>
      <c r="M31" s="20">
        <v>0</v>
      </c>
      <c r="N31" s="29">
        <v>19127</v>
      </c>
      <c r="O31" s="29">
        <v>36</v>
      </c>
      <c r="P31" s="21">
        <f t="shared" si="0"/>
        <v>3052907</v>
      </c>
      <c r="Q31" s="9"/>
      <c r="R31" s="9"/>
      <c r="S31" s="9"/>
      <c r="U31" s="9"/>
      <c r="V31" s="9"/>
      <c r="W31" s="9"/>
    </row>
    <row r="32" spans="1:23" s="7" customFormat="1" x14ac:dyDescent="0.2">
      <c r="A32" s="8" t="s">
        <v>18</v>
      </c>
      <c r="B32" s="20">
        <v>1927995</v>
      </c>
      <c r="C32" s="20">
        <v>453255</v>
      </c>
      <c r="D32" s="20">
        <v>57797</v>
      </c>
      <c r="E32" s="20">
        <v>76405</v>
      </c>
      <c r="F32" s="20">
        <v>9548</v>
      </c>
      <c r="G32" s="20">
        <v>15570</v>
      </c>
      <c r="H32" s="20">
        <v>21855</v>
      </c>
      <c r="I32" s="20">
        <v>150799</v>
      </c>
      <c r="J32" s="20">
        <v>836150</v>
      </c>
      <c r="K32" s="20">
        <v>0</v>
      </c>
      <c r="L32" s="20">
        <v>101280</v>
      </c>
      <c r="M32" s="20">
        <v>0</v>
      </c>
      <c r="N32" s="29">
        <v>50580</v>
      </c>
      <c r="O32" s="29">
        <v>318</v>
      </c>
      <c r="P32" s="21">
        <f t="shared" si="0"/>
        <v>3701552</v>
      </c>
      <c r="Q32" s="9"/>
      <c r="R32" s="9"/>
      <c r="S32" s="9"/>
      <c r="U32" s="9"/>
      <c r="V32" s="9"/>
      <c r="W32" s="9"/>
    </row>
    <row r="33" spans="1:23" s="7" customFormat="1" x14ac:dyDescent="0.2">
      <c r="A33" s="8" t="s">
        <v>19</v>
      </c>
      <c r="B33" s="20">
        <v>1103007</v>
      </c>
      <c r="C33" s="20">
        <v>259308</v>
      </c>
      <c r="D33" s="20">
        <v>33066</v>
      </c>
      <c r="E33" s="20">
        <v>43711</v>
      </c>
      <c r="F33" s="20">
        <v>5463</v>
      </c>
      <c r="G33" s="20">
        <v>8908</v>
      </c>
      <c r="H33" s="20">
        <v>21854</v>
      </c>
      <c r="I33" s="20">
        <v>122353</v>
      </c>
      <c r="J33" s="20">
        <v>944099</v>
      </c>
      <c r="K33" s="20">
        <v>0</v>
      </c>
      <c r="L33" s="20">
        <v>6506</v>
      </c>
      <c r="M33" s="20">
        <v>0</v>
      </c>
      <c r="N33" s="29">
        <v>7920</v>
      </c>
      <c r="O33" s="29">
        <v>0</v>
      </c>
      <c r="P33" s="21">
        <f t="shared" si="0"/>
        <v>2556195</v>
      </c>
      <c r="Q33" s="9"/>
      <c r="R33" s="9"/>
      <c r="S33" s="9"/>
      <c r="U33" s="9"/>
      <c r="V33" s="9"/>
      <c r="W33" s="9"/>
    </row>
    <row r="34" spans="1:23" s="7" customFormat="1" x14ac:dyDescent="0.2">
      <c r="A34" s="8" t="s">
        <v>20</v>
      </c>
      <c r="B34" s="20">
        <v>8159949</v>
      </c>
      <c r="C34" s="20">
        <v>1918336</v>
      </c>
      <c r="D34" s="20">
        <v>244618</v>
      </c>
      <c r="E34" s="20">
        <v>323372</v>
      </c>
      <c r="F34" s="20">
        <v>40413</v>
      </c>
      <c r="G34" s="20">
        <v>65897</v>
      </c>
      <c r="H34" s="20">
        <v>21855</v>
      </c>
      <c r="I34" s="20">
        <v>464824</v>
      </c>
      <c r="J34" s="20">
        <v>929407</v>
      </c>
      <c r="K34" s="20">
        <v>0</v>
      </c>
      <c r="L34" s="20">
        <v>1697392</v>
      </c>
      <c r="M34" s="20">
        <v>0</v>
      </c>
      <c r="N34" s="29">
        <v>0</v>
      </c>
      <c r="O34" s="29">
        <v>6737</v>
      </c>
      <c r="P34" s="21">
        <f t="shared" si="0"/>
        <v>13872800</v>
      </c>
      <c r="Q34" s="9"/>
      <c r="R34" s="9"/>
      <c r="S34" s="9"/>
      <c r="U34" s="9"/>
      <c r="V34" s="9"/>
      <c r="W34" s="9"/>
    </row>
    <row r="35" spans="1:23" s="7" customFormat="1" x14ac:dyDescent="0.2">
      <c r="A35" s="8" t="s">
        <v>21</v>
      </c>
      <c r="B35" s="20">
        <v>38481372</v>
      </c>
      <c r="C35" s="20">
        <v>9046655</v>
      </c>
      <c r="D35" s="20">
        <v>1153595</v>
      </c>
      <c r="E35" s="20">
        <v>1524984</v>
      </c>
      <c r="F35" s="20">
        <v>190581</v>
      </c>
      <c r="G35" s="20">
        <v>310765</v>
      </c>
      <c r="H35" s="20">
        <v>55319</v>
      </c>
      <c r="I35" s="20">
        <v>1914649</v>
      </c>
      <c r="J35" s="20">
        <v>998172</v>
      </c>
      <c r="K35" s="20">
        <v>0</v>
      </c>
      <c r="L35" s="20">
        <v>6805088</v>
      </c>
      <c r="M35" s="20">
        <v>0</v>
      </c>
      <c r="N35" s="29">
        <v>2304195</v>
      </c>
      <c r="O35" s="29">
        <v>8202</v>
      </c>
      <c r="P35" s="21">
        <f t="shared" si="0"/>
        <v>62793577</v>
      </c>
      <c r="Q35" s="9"/>
      <c r="R35" s="9"/>
      <c r="S35" s="9"/>
      <c r="U35" s="9"/>
      <c r="V35" s="9"/>
      <c r="W35" s="9"/>
    </row>
    <row r="36" spans="1:23" s="7" customFormat="1" x14ac:dyDescent="0.2">
      <c r="A36" s="8" t="s">
        <v>22</v>
      </c>
      <c r="B36" s="20">
        <v>1384125</v>
      </c>
      <c r="C36" s="20">
        <v>325396</v>
      </c>
      <c r="D36" s="20">
        <v>41493</v>
      </c>
      <c r="E36" s="20">
        <v>54852</v>
      </c>
      <c r="F36" s="20">
        <v>6855</v>
      </c>
      <c r="G36" s="20">
        <v>11178</v>
      </c>
      <c r="H36" s="20">
        <v>55319</v>
      </c>
      <c r="I36" s="20">
        <v>120966</v>
      </c>
      <c r="J36" s="20">
        <v>872473</v>
      </c>
      <c r="K36" s="20">
        <v>0</v>
      </c>
      <c r="L36" s="20">
        <v>48860</v>
      </c>
      <c r="M36" s="20">
        <v>0</v>
      </c>
      <c r="N36" s="29">
        <v>15781</v>
      </c>
      <c r="O36" s="29">
        <v>14</v>
      </c>
      <c r="P36" s="21">
        <f t="shared" si="0"/>
        <v>2937312</v>
      </c>
      <c r="Q36" s="9"/>
      <c r="R36" s="9"/>
      <c r="S36" s="9"/>
      <c r="U36" s="9"/>
      <c r="V36" s="9"/>
      <c r="W36" s="9"/>
    </row>
    <row r="37" spans="1:23" s="7" customFormat="1" x14ac:dyDescent="0.2">
      <c r="A37" s="8" t="s">
        <v>23</v>
      </c>
      <c r="B37" s="20">
        <v>1488464</v>
      </c>
      <c r="C37" s="20">
        <v>349927</v>
      </c>
      <c r="D37" s="20">
        <v>44622</v>
      </c>
      <c r="E37" s="20">
        <v>58987</v>
      </c>
      <c r="F37" s="20">
        <v>7372</v>
      </c>
      <c r="G37" s="20">
        <v>12020</v>
      </c>
      <c r="H37" s="20">
        <v>55319</v>
      </c>
      <c r="I37" s="20">
        <v>161202</v>
      </c>
      <c r="J37" s="20">
        <v>1144266</v>
      </c>
      <c r="K37" s="20">
        <v>0</v>
      </c>
      <c r="L37" s="20">
        <v>54053</v>
      </c>
      <c r="M37" s="20">
        <v>0</v>
      </c>
      <c r="N37" s="29">
        <v>29975</v>
      </c>
      <c r="O37" s="29">
        <v>92</v>
      </c>
      <c r="P37" s="21">
        <f t="shared" si="0"/>
        <v>3406299</v>
      </c>
      <c r="Q37" s="9"/>
      <c r="R37" s="9"/>
      <c r="S37" s="9"/>
      <c r="U37" s="9"/>
      <c r="V37" s="9"/>
      <c r="W37" s="9"/>
    </row>
    <row r="38" spans="1:23" s="7" customFormat="1" x14ac:dyDescent="0.2">
      <c r="A38" s="8" t="s">
        <v>24</v>
      </c>
      <c r="B38" s="20">
        <v>2836296</v>
      </c>
      <c r="C38" s="20">
        <v>666789</v>
      </c>
      <c r="D38" s="20">
        <v>85027</v>
      </c>
      <c r="E38" s="20">
        <v>112400</v>
      </c>
      <c r="F38" s="20">
        <v>14047</v>
      </c>
      <c r="G38" s="20">
        <v>22905</v>
      </c>
      <c r="H38" s="20">
        <v>55319</v>
      </c>
      <c r="I38" s="20">
        <v>200538</v>
      </c>
      <c r="J38" s="20">
        <v>929281</v>
      </c>
      <c r="K38" s="20">
        <v>0</v>
      </c>
      <c r="L38" s="20">
        <v>802209</v>
      </c>
      <c r="M38" s="20">
        <v>0</v>
      </c>
      <c r="N38" s="29">
        <v>0</v>
      </c>
      <c r="O38" s="29">
        <v>1205</v>
      </c>
      <c r="P38" s="21">
        <f t="shared" si="0"/>
        <v>5726016</v>
      </c>
      <c r="Q38" s="9"/>
      <c r="R38" s="9"/>
      <c r="S38" s="9"/>
      <c r="U38" s="9"/>
      <c r="V38" s="9"/>
      <c r="W38" s="9"/>
    </row>
    <row r="39" spans="1:23" s="7" customFormat="1" x14ac:dyDescent="0.2">
      <c r="A39" s="8" t="s">
        <v>25</v>
      </c>
      <c r="B39" s="20">
        <v>1205406</v>
      </c>
      <c r="C39" s="20">
        <v>283380</v>
      </c>
      <c r="D39" s="20">
        <v>36135</v>
      </c>
      <c r="E39" s="20">
        <v>47769</v>
      </c>
      <c r="F39" s="20">
        <v>5970</v>
      </c>
      <c r="G39" s="20">
        <v>9735</v>
      </c>
      <c r="H39" s="20">
        <v>21854</v>
      </c>
      <c r="I39" s="20">
        <v>137737</v>
      </c>
      <c r="J39" s="20">
        <v>1025021</v>
      </c>
      <c r="K39" s="20">
        <v>0</v>
      </c>
      <c r="L39" s="20">
        <v>0</v>
      </c>
      <c r="M39" s="20">
        <v>0</v>
      </c>
      <c r="N39" s="29">
        <v>0</v>
      </c>
      <c r="O39" s="29">
        <v>4</v>
      </c>
      <c r="P39" s="21">
        <f t="shared" si="0"/>
        <v>2773011</v>
      </c>
      <c r="Q39" s="9"/>
      <c r="R39" s="9"/>
      <c r="S39" s="9"/>
      <c r="U39" s="9"/>
      <c r="V39" s="9"/>
      <c r="W39" s="9"/>
    </row>
    <row r="40" spans="1:23" s="7" customFormat="1" x14ac:dyDescent="0.2">
      <c r="A40" s="8" t="s">
        <v>26</v>
      </c>
      <c r="B40" s="20">
        <v>31850567</v>
      </c>
      <c r="C40" s="20">
        <v>7487807</v>
      </c>
      <c r="D40" s="20">
        <v>954817</v>
      </c>
      <c r="E40" s="20">
        <v>1262211</v>
      </c>
      <c r="F40" s="20">
        <v>157741</v>
      </c>
      <c r="G40" s="20">
        <v>257216</v>
      </c>
      <c r="H40" s="20">
        <v>55319</v>
      </c>
      <c r="I40" s="20">
        <v>1510849</v>
      </c>
      <c r="J40" s="20">
        <v>858367</v>
      </c>
      <c r="K40" s="20">
        <v>0</v>
      </c>
      <c r="L40" s="20">
        <v>9071347</v>
      </c>
      <c r="M40" s="20">
        <v>0</v>
      </c>
      <c r="N40" s="29">
        <v>1514572</v>
      </c>
      <c r="O40" s="29">
        <v>47847</v>
      </c>
      <c r="P40" s="21">
        <f t="shared" si="0"/>
        <v>55028660</v>
      </c>
      <c r="Q40" s="9"/>
      <c r="R40" s="9"/>
      <c r="S40" s="9"/>
      <c r="U40" s="9"/>
      <c r="V40" s="9"/>
      <c r="W40" s="9"/>
    </row>
    <row r="41" spans="1:23" s="7" customFormat="1" x14ac:dyDescent="0.2">
      <c r="A41" s="8" t="s">
        <v>27</v>
      </c>
      <c r="B41" s="20">
        <v>1259614</v>
      </c>
      <c r="C41" s="20">
        <v>296125</v>
      </c>
      <c r="D41" s="20">
        <v>37761</v>
      </c>
      <c r="E41" s="20">
        <v>49917</v>
      </c>
      <c r="F41" s="20">
        <v>6238</v>
      </c>
      <c r="G41" s="20">
        <v>10172</v>
      </c>
      <c r="H41" s="20">
        <v>21855</v>
      </c>
      <c r="I41" s="20">
        <v>124421</v>
      </c>
      <c r="J41" s="20">
        <v>913384</v>
      </c>
      <c r="K41" s="20">
        <v>18</v>
      </c>
      <c r="L41" s="20">
        <v>0</v>
      </c>
      <c r="M41" s="20">
        <v>0</v>
      </c>
      <c r="N41" s="29">
        <v>17592</v>
      </c>
      <c r="O41" s="29">
        <v>0</v>
      </c>
      <c r="P41" s="21">
        <f t="shared" si="0"/>
        <v>2737097</v>
      </c>
      <c r="Q41" s="9"/>
      <c r="R41" s="9"/>
      <c r="S41" s="9"/>
      <c r="U41" s="9"/>
      <c r="V41" s="9"/>
      <c r="W41" s="9"/>
    </row>
    <row r="42" spans="1:23" s="7" customFormat="1" x14ac:dyDescent="0.2">
      <c r="A42" s="8" t="s">
        <v>28</v>
      </c>
      <c r="B42" s="20">
        <v>1836492</v>
      </c>
      <c r="C42" s="20">
        <v>431744</v>
      </c>
      <c r="D42" s="20">
        <v>55054</v>
      </c>
      <c r="E42" s="20">
        <v>72779</v>
      </c>
      <c r="F42" s="20">
        <v>9095</v>
      </c>
      <c r="G42" s="20">
        <v>14831</v>
      </c>
      <c r="H42" s="20">
        <v>21854</v>
      </c>
      <c r="I42" s="20">
        <v>157178</v>
      </c>
      <c r="J42" s="20">
        <v>927563</v>
      </c>
      <c r="K42" s="20">
        <v>0</v>
      </c>
      <c r="L42" s="20">
        <v>0</v>
      </c>
      <c r="M42" s="20">
        <v>0</v>
      </c>
      <c r="N42" s="29">
        <v>56058</v>
      </c>
      <c r="O42" s="29">
        <v>0</v>
      </c>
      <c r="P42" s="21">
        <f t="shared" si="0"/>
        <v>3582648</v>
      </c>
      <c r="Q42" s="9"/>
      <c r="R42" s="9"/>
      <c r="S42" s="9"/>
      <c r="U42" s="9"/>
      <c r="V42" s="9"/>
      <c r="W42" s="9"/>
    </row>
    <row r="43" spans="1:23" s="7" customFormat="1" x14ac:dyDescent="0.2">
      <c r="A43" s="8" t="s">
        <v>29</v>
      </c>
      <c r="B43" s="20">
        <v>1854887</v>
      </c>
      <c r="C43" s="20">
        <v>436067</v>
      </c>
      <c r="D43" s="20">
        <v>55605</v>
      </c>
      <c r="E43" s="20">
        <v>73508</v>
      </c>
      <c r="F43" s="20">
        <v>9186</v>
      </c>
      <c r="G43" s="20">
        <v>14980</v>
      </c>
      <c r="H43" s="20">
        <v>21855</v>
      </c>
      <c r="I43" s="20">
        <v>141435</v>
      </c>
      <c r="J43" s="20">
        <v>787407</v>
      </c>
      <c r="K43" s="20">
        <v>0</v>
      </c>
      <c r="L43" s="20">
        <v>0</v>
      </c>
      <c r="M43" s="20">
        <v>0</v>
      </c>
      <c r="N43" s="29">
        <v>58820</v>
      </c>
      <c r="O43" s="29">
        <v>152</v>
      </c>
      <c r="P43" s="21">
        <f t="shared" si="0"/>
        <v>3453902</v>
      </c>
      <c r="Q43" s="9"/>
      <c r="R43" s="9"/>
      <c r="S43" s="9"/>
      <c r="U43" s="9"/>
      <c r="V43" s="9"/>
      <c r="W43" s="9"/>
    </row>
    <row r="44" spans="1:23" s="7" customFormat="1" ht="12.75" customHeight="1" x14ac:dyDescent="0.2">
      <c r="A44" s="8" t="s">
        <v>30</v>
      </c>
      <c r="B44" s="20">
        <v>1105167</v>
      </c>
      <c r="C44" s="20">
        <v>259816</v>
      </c>
      <c r="D44" s="20">
        <v>33130</v>
      </c>
      <c r="E44" s="20">
        <v>43797</v>
      </c>
      <c r="F44" s="20">
        <v>5473</v>
      </c>
      <c r="G44" s="20">
        <v>8925</v>
      </c>
      <c r="H44" s="20">
        <v>21855</v>
      </c>
      <c r="I44" s="20">
        <v>112886</v>
      </c>
      <c r="J44" s="20">
        <v>870303</v>
      </c>
      <c r="K44" s="20">
        <v>0</v>
      </c>
      <c r="L44" s="20">
        <v>1153</v>
      </c>
      <c r="M44" s="20">
        <v>0</v>
      </c>
      <c r="N44" s="29">
        <v>6880</v>
      </c>
      <c r="O44" s="29">
        <v>0</v>
      </c>
      <c r="P44" s="21">
        <f t="shared" si="0"/>
        <v>2469385</v>
      </c>
      <c r="Q44" s="9"/>
      <c r="R44" s="9"/>
      <c r="S44" s="9"/>
      <c r="U44" s="9"/>
      <c r="V44" s="9"/>
      <c r="W44" s="9"/>
    </row>
    <row r="45" spans="1:23" s="7" customFormat="1" x14ac:dyDescent="0.2">
      <c r="A45" s="8" t="s">
        <v>31</v>
      </c>
      <c r="B45" s="20">
        <v>56189707</v>
      </c>
      <c r="C45" s="20">
        <v>13209740</v>
      </c>
      <c r="D45" s="20">
        <v>1684455</v>
      </c>
      <c r="E45" s="20">
        <v>2226750</v>
      </c>
      <c r="F45" s="20">
        <v>278282</v>
      </c>
      <c r="G45" s="20">
        <v>453773</v>
      </c>
      <c r="H45" s="20">
        <v>55319</v>
      </c>
      <c r="I45" s="20">
        <v>2459246</v>
      </c>
      <c r="J45" s="20">
        <v>1048982</v>
      </c>
      <c r="K45" s="20">
        <v>220</v>
      </c>
      <c r="L45" s="20">
        <v>10080845</v>
      </c>
      <c r="M45" s="20">
        <v>0</v>
      </c>
      <c r="N45" s="29">
        <v>0</v>
      </c>
      <c r="O45" s="29">
        <v>78415</v>
      </c>
      <c r="P45" s="21">
        <f t="shared" si="0"/>
        <v>87765734</v>
      </c>
      <c r="Q45" s="9"/>
      <c r="R45" s="9"/>
      <c r="S45" s="9"/>
      <c r="U45" s="9"/>
      <c r="V45" s="9"/>
      <c r="W45" s="9"/>
    </row>
    <row r="46" spans="1:23" s="7" customFormat="1" x14ac:dyDescent="0.2">
      <c r="A46" s="8" t="s">
        <v>32</v>
      </c>
      <c r="B46" s="20">
        <v>11072422</v>
      </c>
      <c r="C46" s="20">
        <v>2603036</v>
      </c>
      <c r="D46" s="20">
        <v>331929</v>
      </c>
      <c r="E46" s="20">
        <v>438791</v>
      </c>
      <c r="F46" s="20">
        <v>54837</v>
      </c>
      <c r="G46" s="20">
        <v>89418</v>
      </c>
      <c r="H46" s="20">
        <v>55319</v>
      </c>
      <c r="I46" s="20">
        <v>561194</v>
      </c>
      <c r="J46" s="20">
        <v>1005027</v>
      </c>
      <c r="K46" s="20">
        <v>0</v>
      </c>
      <c r="L46" s="20">
        <v>1348594</v>
      </c>
      <c r="M46" s="20">
        <v>0</v>
      </c>
      <c r="N46" s="29">
        <v>551294</v>
      </c>
      <c r="O46" s="29">
        <v>3186</v>
      </c>
      <c r="P46" s="21">
        <f t="shared" si="0"/>
        <v>18115047</v>
      </c>
      <c r="Q46" s="9"/>
      <c r="R46" s="9"/>
      <c r="S46" s="9"/>
      <c r="U46" s="9"/>
      <c r="V46" s="9"/>
      <c r="W46" s="9"/>
    </row>
    <row r="47" spans="1:23" s="7" customFormat="1" x14ac:dyDescent="0.2">
      <c r="A47" s="8" t="s">
        <v>33</v>
      </c>
      <c r="B47" s="20">
        <v>1436398</v>
      </c>
      <c r="C47" s="20">
        <v>337685</v>
      </c>
      <c r="D47" s="20">
        <v>43061</v>
      </c>
      <c r="E47" s="20">
        <v>56923</v>
      </c>
      <c r="F47" s="20">
        <v>7114</v>
      </c>
      <c r="G47" s="20">
        <v>11600</v>
      </c>
      <c r="H47" s="20">
        <v>21855</v>
      </c>
      <c r="I47" s="20">
        <v>122312</v>
      </c>
      <c r="J47" s="20">
        <v>798879</v>
      </c>
      <c r="K47" s="20">
        <v>0</v>
      </c>
      <c r="L47" s="20">
        <v>29474</v>
      </c>
      <c r="M47" s="20">
        <v>0</v>
      </c>
      <c r="N47" s="29">
        <v>24675</v>
      </c>
      <c r="O47" s="29">
        <v>18</v>
      </c>
      <c r="P47" s="21">
        <f t="shared" si="0"/>
        <v>2889994</v>
      </c>
      <c r="Q47" s="9"/>
      <c r="R47" s="9"/>
      <c r="S47" s="9"/>
      <c r="U47" s="9"/>
      <c r="V47" s="9"/>
      <c r="W47" s="9"/>
    </row>
    <row r="48" spans="1:23" s="7" customFormat="1" x14ac:dyDescent="0.2">
      <c r="A48" s="8" t="s">
        <v>34</v>
      </c>
      <c r="B48" s="20">
        <v>4432400</v>
      </c>
      <c r="C48" s="20">
        <v>1042019</v>
      </c>
      <c r="D48" s="20">
        <v>132874</v>
      </c>
      <c r="E48" s="20">
        <v>175652</v>
      </c>
      <c r="F48" s="20">
        <v>21952</v>
      </c>
      <c r="G48" s="20">
        <v>35795</v>
      </c>
      <c r="H48" s="20">
        <v>55319</v>
      </c>
      <c r="I48" s="20">
        <v>278064</v>
      </c>
      <c r="J48" s="20">
        <v>882634</v>
      </c>
      <c r="K48" s="20">
        <v>0</v>
      </c>
      <c r="L48" s="20">
        <v>26177</v>
      </c>
      <c r="M48" s="20">
        <v>0</v>
      </c>
      <c r="N48" s="29">
        <v>207012</v>
      </c>
      <c r="O48" s="29">
        <v>72</v>
      </c>
      <c r="P48" s="21">
        <f t="shared" si="0"/>
        <v>7289970</v>
      </c>
      <c r="Q48" s="9"/>
      <c r="R48" s="9"/>
      <c r="S48" s="9"/>
      <c r="U48" s="9"/>
      <c r="V48" s="9"/>
      <c r="W48" s="9"/>
    </row>
    <row r="49" spans="1:23" s="7" customFormat="1" x14ac:dyDescent="0.2">
      <c r="A49" s="8" t="s">
        <v>35</v>
      </c>
      <c r="B49" s="20">
        <v>1028600</v>
      </c>
      <c r="C49" s="20">
        <v>241828</v>
      </c>
      <c r="D49" s="20">
        <v>30837</v>
      </c>
      <c r="E49" s="20">
        <v>40763</v>
      </c>
      <c r="F49" s="20">
        <v>5094</v>
      </c>
      <c r="G49" s="20">
        <v>8307</v>
      </c>
      <c r="H49" s="20">
        <v>21855</v>
      </c>
      <c r="I49" s="20">
        <v>85077</v>
      </c>
      <c r="J49" s="20">
        <v>669919</v>
      </c>
      <c r="K49" s="20">
        <v>0</v>
      </c>
      <c r="L49" s="20">
        <v>0</v>
      </c>
      <c r="M49" s="20">
        <v>0</v>
      </c>
      <c r="N49" s="29">
        <v>2459</v>
      </c>
      <c r="O49" s="29">
        <v>0</v>
      </c>
      <c r="P49" s="21">
        <f t="shared" si="0"/>
        <v>2134739</v>
      </c>
      <c r="Q49" s="9"/>
      <c r="R49" s="9"/>
      <c r="S49" s="9"/>
      <c r="U49" s="9"/>
      <c r="V49" s="9"/>
      <c r="W49" s="9"/>
    </row>
    <row r="50" spans="1:23" s="7" customFormat="1" x14ac:dyDescent="0.2">
      <c r="A50" s="8" t="s">
        <v>36</v>
      </c>
      <c r="B50" s="20">
        <v>2526102</v>
      </c>
      <c r="C50" s="20">
        <v>593866</v>
      </c>
      <c r="D50" s="20">
        <v>75727</v>
      </c>
      <c r="E50" s="20">
        <v>100107</v>
      </c>
      <c r="F50" s="20">
        <v>12511</v>
      </c>
      <c r="G50" s="20">
        <v>20400</v>
      </c>
      <c r="H50" s="20">
        <v>21855</v>
      </c>
      <c r="I50" s="20">
        <v>209760</v>
      </c>
      <c r="J50" s="20">
        <v>1073872</v>
      </c>
      <c r="K50" s="20">
        <v>8</v>
      </c>
      <c r="L50" s="20">
        <v>83192</v>
      </c>
      <c r="M50" s="20">
        <v>0</v>
      </c>
      <c r="N50" s="29">
        <v>89137</v>
      </c>
      <c r="O50" s="29">
        <v>185</v>
      </c>
      <c r="P50" s="21">
        <f t="shared" si="0"/>
        <v>4806722</v>
      </c>
      <c r="Q50" s="9"/>
      <c r="R50" s="9"/>
      <c r="S50" s="9"/>
      <c r="U50" s="9"/>
      <c r="V50" s="9"/>
      <c r="W50" s="9"/>
    </row>
    <row r="51" spans="1:23" s="7" customFormat="1" x14ac:dyDescent="0.2">
      <c r="A51" s="8" t="s">
        <v>37</v>
      </c>
      <c r="B51" s="20">
        <v>22688741</v>
      </c>
      <c r="C51" s="20">
        <v>5333936</v>
      </c>
      <c r="D51" s="20">
        <v>680163</v>
      </c>
      <c r="E51" s="20">
        <v>899135</v>
      </c>
      <c r="F51" s="20">
        <v>112367</v>
      </c>
      <c r="G51" s="20">
        <v>183228</v>
      </c>
      <c r="H51" s="20">
        <v>21855</v>
      </c>
      <c r="I51" s="20">
        <v>1095819</v>
      </c>
      <c r="J51" s="20">
        <v>912508</v>
      </c>
      <c r="K51" s="20">
        <v>0</v>
      </c>
      <c r="L51" s="20">
        <v>3892151</v>
      </c>
      <c r="M51" s="20">
        <v>0</v>
      </c>
      <c r="N51" s="29">
        <v>1143979</v>
      </c>
      <c r="O51" s="29">
        <v>249397</v>
      </c>
      <c r="P51" s="21">
        <f t="shared" si="0"/>
        <v>37213279</v>
      </c>
      <c r="Q51" s="9"/>
      <c r="R51" s="9"/>
      <c r="S51" s="9"/>
      <c r="U51" s="9"/>
      <c r="V51" s="9"/>
      <c r="W51" s="9"/>
    </row>
    <row r="52" spans="1:23" s="7" customFormat="1" x14ac:dyDescent="0.2">
      <c r="A52" s="8" t="s">
        <v>38</v>
      </c>
      <c r="B52" s="20">
        <v>2838868</v>
      </c>
      <c r="C52" s="20">
        <v>667395</v>
      </c>
      <c r="D52" s="20">
        <v>85104</v>
      </c>
      <c r="E52" s="20">
        <v>112502</v>
      </c>
      <c r="F52" s="20">
        <v>14060</v>
      </c>
      <c r="G52" s="20">
        <v>22926</v>
      </c>
      <c r="H52" s="20">
        <v>21855</v>
      </c>
      <c r="I52" s="20">
        <v>231776</v>
      </c>
      <c r="J52" s="20">
        <v>1130608</v>
      </c>
      <c r="K52" s="20">
        <v>0</v>
      </c>
      <c r="L52" s="20">
        <v>0</v>
      </c>
      <c r="M52" s="20">
        <v>0</v>
      </c>
      <c r="N52" s="29">
        <v>146930</v>
      </c>
      <c r="O52" s="29">
        <v>433</v>
      </c>
      <c r="P52" s="21">
        <f t="shared" si="0"/>
        <v>5272457</v>
      </c>
      <c r="Q52" s="9"/>
      <c r="R52" s="9"/>
      <c r="S52" s="9"/>
      <c r="U52" s="9"/>
      <c r="V52" s="9"/>
      <c r="W52" s="9"/>
    </row>
    <row r="53" spans="1:23" s="7" customFormat="1" x14ac:dyDescent="0.2">
      <c r="A53" s="8" t="s">
        <v>39</v>
      </c>
      <c r="B53" s="20">
        <v>5516759</v>
      </c>
      <c r="C53" s="20">
        <v>1296945</v>
      </c>
      <c r="D53" s="20">
        <v>165381</v>
      </c>
      <c r="E53" s="20">
        <v>218624</v>
      </c>
      <c r="F53" s="20">
        <v>27322</v>
      </c>
      <c r="G53" s="20">
        <v>44552</v>
      </c>
      <c r="H53" s="20">
        <v>55319</v>
      </c>
      <c r="I53" s="20">
        <v>311380</v>
      </c>
      <c r="J53" s="20">
        <v>921100</v>
      </c>
      <c r="K53" s="20">
        <v>0</v>
      </c>
      <c r="L53" s="20">
        <v>431064</v>
      </c>
      <c r="M53" s="20">
        <v>0</v>
      </c>
      <c r="N53" s="29">
        <v>210889</v>
      </c>
      <c r="O53" s="29">
        <v>465</v>
      </c>
      <c r="P53" s="21">
        <f t="shared" si="0"/>
        <v>9199800</v>
      </c>
      <c r="Q53" s="9"/>
      <c r="R53" s="9"/>
      <c r="S53" s="9"/>
      <c r="U53" s="9"/>
      <c r="V53" s="9"/>
      <c r="W53" s="9"/>
    </row>
    <row r="54" spans="1:23" s="7" customFormat="1" x14ac:dyDescent="0.2">
      <c r="A54" s="8" t="s">
        <v>40</v>
      </c>
      <c r="B54" s="20">
        <v>25934129</v>
      </c>
      <c r="C54" s="20">
        <v>6096901</v>
      </c>
      <c r="D54" s="20">
        <v>777453</v>
      </c>
      <c r="E54" s="20">
        <v>1027747</v>
      </c>
      <c r="F54" s="20">
        <v>128440</v>
      </c>
      <c r="G54" s="20">
        <v>209437</v>
      </c>
      <c r="H54" s="20">
        <v>21855</v>
      </c>
      <c r="I54" s="20">
        <v>1267000</v>
      </c>
      <c r="J54" s="20">
        <v>902612</v>
      </c>
      <c r="K54" s="20">
        <v>3</v>
      </c>
      <c r="L54" s="20">
        <v>9735765</v>
      </c>
      <c r="M54" s="20">
        <v>0</v>
      </c>
      <c r="N54" s="29">
        <v>1357119</v>
      </c>
      <c r="O54" s="29">
        <v>300145</v>
      </c>
      <c r="P54" s="21">
        <f t="shared" si="0"/>
        <v>47758606</v>
      </c>
      <c r="Q54" s="9"/>
      <c r="R54" s="9"/>
      <c r="S54" s="9"/>
      <c r="U54" s="9"/>
      <c r="V54" s="9"/>
      <c r="W54" s="9"/>
    </row>
    <row r="55" spans="1:23" s="7" customFormat="1" x14ac:dyDescent="0.2">
      <c r="A55" s="8" t="s">
        <v>41</v>
      </c>
      <c r="B55" s="20">
        <v>1361811</v>
      </c>
      <c r="C55" s="20">
        <v>320151</v>
      </c>
      <c r="D55" s="20">
        <v>40825</v>
      </c>
      <c r="E55" s="20">
        <v>53967</v>
      </c>
      <c r="F55" s="20">
        <v>6744</v>
      </c>
      <c r="G55" s="20">
        <v>10998</v>
      </c>
      <c r="H55" s="20">
        <v>21855</v>
      </c>
      <c r="I55" s="20">
        <v>139013</v>
      </c>
      <c r="J55" s="20">
        <v>990684</v>
      </c>
      <c r="K55" s="20">
        <v>0</v>
      </c>
      <c r="L55" s="20">
        <v>11719</v>
      </c>
      <c r="M55" s="20">
        <v>0</v>
      </c>
      <c r="N55" s="29">
        <v>21446</v>
      </c>
      <c r="O55" s="29">
        <v>0</v>
      </c>
      <c r="P55" s="21">
        <f t="shared" si="0"/>
        <v>2979213</v>
      </c>
      <c r="Q55" s="9"/>
      <c r="R55" s="9"/>
      <c r="S55" s="9"/>
      <c r="U55" s="9"/>
      <c r="V55" s="9"/>
      <c r="W55" s="9"/>
    </row>
    <row r="56" spans="1:23" s="7" customFormat="1" ht="12" thickBot="1" x14ac:dyDescent="0.25">
      <c r="A56" s="171" t="s">
        <v>42</v>
      </c>
      <c r="B56" s="172">
        <v>2459463</v>
      </c>
      <c r="C56" s="172">
        <v>578202</v>
      </c>
      <c r="D56" s="172">
        <v>73730</v>
      </c>
      <c r="E56" s="172">
        <v>97466</v>
      </c>
      <c r="F56" s="172">
        <v>12181</v>
      </c>
      <c r="G56" s="172">
        <v>19862</v>
      </c>
      <c r="H56" s="172">
        <v>21855</v>
      </c>
      <c r="I56" s="172">
        <v>232226</v>
      </c>
      <c r="J56" s="172">
        <v>1296395</v>
      </c>
      <c r="K56" s="172">
        <v>0</v>
      </c>
      <c r="L56" s="172">
        <v>40682</v>
      </c>
      <c r="M56" s="172">
        <v>0</v>
      </c>
      <c r="N56" s="178">
        <v>74644</v>
      </c>
      <c r="O56" s="178">
        <v>67</v>
      </c>
      <c r="P56" s="173">
        <f t="shared" si="0"/>
        <v>4906773</v>
      </c>
      <c r="Q56" s="9"/>
      <c r="R56" s="9"/>
      <c r="S56" s="9"/>
      <c r="U56" s="177"/>
      <c r="V56" s="9"/>
      <c r="W56" s="9"/>
    </row>
    <row r="57" spans="1:23" s="7" customFormat="1" ht="12.6" thickBot="1" x14ac:dyDescent="0.3">
      <c r="A57" s="39" t="s">
        <v>43</v>
      </c>
      <c r="B57" s="37">
        <f>SUM(B14:B56)</f>
        <v>298288351</v>
      </c>
      <c r="C57" s="37">
        <f t="shared" ref="C57:O57" si="1">SUM(C14:C56)</f>
        <v>70125147</v>
      </c>
      <c r="D57" s="37">
        <f t="shared" si="1"/>
        <v>8942089</v>
      </c>
      <c r="E57" s="37">
        <f t="shared" si="1"/>
        <v>11820912</v>
      </c>
      <c r="F57" s="37">
        <f t="shared" si="1"/>
        <v>1477287</v>
      </c>
      <c r="G57" s="37">
        <f t="shared" si="1"/>
        <v>2408894</v>
      </c>
      <c r="H57" s="37">
        <f>SUM(H14:H56)</f>
        <v>1475180</v>
      </c>
      <c r="I57" s="37">
        <f t="shared" si="1"/>
        <v>16667183</v>
      </c>
      <c r="J57" s="37">
        <f t="shared" si="1"/>
        <v>40842971</v>
      </c>
      <c r="K57" s="37">
        <f t="shared" si="1"/>
        <v>695</v>
      </c>
      <c r="L57" s="37">
        <f t="shared" si="1"/>
        <v>56048967</v>
      </c>
      <c r="M57" s="37">
        <f t="shared" si="1"/>
        <v>0</v>
      </c>
      <c r="N57" s="37">
        <f t="shared" si="1"/>
        <v>9773724</v>
      </c>
      <c r="O57" s="37">
        <f t="shared" si="1"/>
        <v>765075</v>
      </c>
      <c r="P57" s="38">
        <f>SUM(P14:P56)</f>
        <v>518636475</v>
      </c>
      <c r="Q57" s="9"/>
      <c r="R57" s="158"/>
      <c r="S57" s="9"/>
      <c r="U57" s="158"/>
      <c r="V57" s="9"/>
      <c r="W57" s="9"/>
    </row>
    <row r="59" spans="1:23" x14ac:dyDescent="0.2">
      <c r="B59" s="36"/>
      <c r="C59" s="36"/>
      <c r="D59" s="36"/>
      <c r="E59" s="72"/>
      <c r="F59" s="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23" x14ac:dyDescent="0.2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</row>
    <row r="61" spans="1:23" s="7" customFormat="1" x14ac:dyDescent="0.2">
      <c r="A61" s="33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23" s="7" customFormat="1" x14ac:dyDescent="0.2">
      <c r="Q62" s="9"/>
    </row>
    <row r="63" spans="1:23" s="7" customFormat="1" x14ac:dyDescent="0.2">
      <c r="Q63" s="9"/>
    </row>
    <row r="64" spans="1:23" s="7" customFormat="1" x14ac:dyDescent="0.2">
      <c r="Q64" s="9"/>
    </row>
    <row r="65" spans="2:22" s="7" customFormat="1" x14ac:dyDescent="0.2">
      <c r="Q65" s="9"/>
    </row>
    <row r="66" spans="2:22" s="7" customFormat="1" x14ac:dyDescent="0.2">
      <c r="Q66" s="9"/>
    </row>
    <row r="67" spans="2:22" s="7" customFormat="1" x14ac:dyDescent="0.2">
      <c r="Q67" s="9"/>
    </row>
    <row r="68" spans="2:22" s="7" customFormat="1" x14ac:dyDescent="0.2">
      <c r="Q68" s="9"/>
    </row>
    <row r="69" spans="2:22" s="7" customFormat="1" x14ac:dyDescent="0.2">
      <c r="Q69" s="9"/>
    </row>
    <row r="70" spans="2:22" s="7" customFormat="1" x14ac:dyDescent="0.2">
      <c r="Q70" s="9"/>
    </row>
    <row r="71" spans="2:22" s="7" customFormat="1" x14ac:dyDescent="0.2">
      <c r="Q71" s="9"/>
    </row>
    <row r="72" spans="2:22" s="7" customFormat="1" ht="12.75" customHeight="1" x14ac:dyDescent="0.25">
      <c r="B72" s="31"/>
      <c r="C72" s="52"/>
      <c r="D72" s="31"/>
      <c r="E72" s="200" t="s">
        <v>106</v>
      </c>
      <c r="F72" s="200"/>
      <c r="G72" s="200"/>
      <c r="H72" s="200"/>
      <c r="I72" s="200"/>
      <c r="J72" s="200"/>
      <c r="K72" s="200"/>
      <c r="L72" s="200"/>
      <c r="M72" s="40"/>
      <c r="N72" s="40"/>
      <c r="O72" s="52"/>
      <c r="P72" s="31"/>
      <c r="Q72" s="9"/>
    </row>
    <row r="73" spans="2:22" s="7" customFormat="1" ht="12.75" customHeight="1" x14ac:dyDescent="0.25">
      <c r="C73" s="52"/>
      <c r="E73" s="201" t="s">
        <v>103</v>
      </c>
      <c r="F73" s="201"/>
      <c r="G73" s="201"/>
      <c r="H73" s="201"/>
      <c r="I73" s="201"/>
      <c r="J73" s="201"/>
      <c r="K73" s="201"/>
      <c r="L73" s="201"/>
      <c r="M73" s="32"/>
      <c r="N73" s="32"/>
      <c r="O73" s="52"/>
      <c r="Q73" s="9"/>
    </row>
    <row r="74" spans="2:22" s="7" customFormat="1" ht="12.75" customHeight="1" x14ac:dyDescent="0.2">
      <c r="C74" s="197" t="s">
        <v>108</v>
      </c>
      <c r="D74" s="197"/>
      <c r="E74" s="197"/>
      <c r="F74" s="197"/>
      <c r="G74" s="197"/>
      <c r="H74" s="197"/>
      <c r="I74" s="197"/>
      <c r="J74" s="197"/>
      <c r="K74" s="197"/>
      <c r="L74" s="197"/>
      <c r="M74" s="197"/>
      <c r="N74" s="197"/>
      <c r="O74" s="103"/>
      <c r="Q74" s="9"/>
    </row>
    <row r="75" spans="2:22" s="7" customFormat="1" ht="12.75" customHeight="1" x14ac:dyDescent="0.2">
      <c r="B75" s="197" t="s">
        <v>107</v>
      </c>
      <c r="C75" s="197"/>
      <c r="D75" s="197"/>
      <c r="E75" s="197"/>
      <c r="F75" s="197"/>
      <c r="G75" s="197"/>
      <c r="H75" s="197"/>
      <c r="I75" s="197"/>
      <c r="J75" s="197"/>
      <c r="K75" s="197"/>
      <c r="L75" s="197"/>
      <c r="M75" s="197"/>
      <c r="N75" s="197"/>
      <c r="O75" s="197"/>
      <c r="Q75" s="9"/>
    </row>
    <row r="76" spans="2:22" s="7" customFormat="1" ht="12" x14ac:dyDescent="0.25">
      <c r="C76" s="52"/>
      <c r="I76" s="22"/>
      <c r="J76" s="30" t="s">
        <v>44</v>
      </c>
      <c r="K76" s="32"/>
      <c r="L76" s="30" t="s">
        <v>45</v>
      </c>
      <c r="M76" s="30"/>
      <c r="N76" s="30"/>
      <c r="O76" s="52"/>
      <c r="P76" s="30"/>
      <c r="Q76" s="9"/>
      <c r="R76" s="9"/>
      <c r="S76" s="9"/>
    </row>
    <row r="77" spans="2:22" s="7" customFormat="1" x14ac:dyDescent="0.2">
      <c r="C77" s="52"/>
      <c r="O77" s="52"/>
      <c r="Q77" s="9"/>
      <c r="R77" s="9"/>
      <c r="S77" s="9"/>
    </row>
    <row r="78" spans="2:22" s="7" customFormat="1" ht="12" x14ac:dyDescent="0.25">
      <c r="C78" s="56"/>
      <c r="E78" s="23" t="s">
        <v>46</v>
      </c>
      <c r="F78" s="10"/>
      <c r="G78" s="10"/>
      <c r="H78" s="10"/>
      <c r="I78" s="24"/>
      <c r="J78" s="25">
        <v>1491441756</v>
      </c>
      <c r="K78" s="30" t="s">
        <v>47</v>
      </c>
      <c r="L78" s="25">
        <v>298288351</v>
      </c>
      <c r="M78" s="25"/>
      <c r="N78" s="158"/>
      <c r="O78" s="56"/>
      <c r="P78" s="159"/>
      <c r="Q78" s="9"/>
      <c r="R78" s="9"/>
      <c r="S78" s="9"/>
      <c r="U78" s="9"/>
      <c r="V78" s="9"/>
    </row>
    <row r="79" spans="2:22" s="7" customFormat="1" ht="12" x14ac:dyDescent="0.25">
      <c r="C79" s="52"/>
      <c r="E79" s="23"/>
      <c r="F79" s="10"/>
      <c r="G79" s="10"/>
      <c r="H79" s="10"/>
      <c r="I79" s="24"/>
      <c r="J79" s="25"/>
      <c r="K79" s="22"/>
      <c r="L79" s="25"/>
      <c r="M79" s="25"/>
      <c r="N79" s="158"/>
      <c r="O79" s="52"/>
      <c r="P79" s="159"/>
      <c r="Q79" s="9"/>
      <c r="R79" s="9"/>
      <c r="S79" s="9"/>
    </row>
    <row r="80" spans="2:22" s="7" customFormat="1" ht="13.2" x14ac:dyDescent="0.25">
      <c r="C80" s="52"/>
      <c r="E80" s="22" t="s">
        <v>48</v>
      </c>
      <c r="F80" s="22"/>
      <c r="G80" s="22"/>
      <c r="H80" s="22"/>
      <c r="J80" s="25">
        <v>70125147</v>
      </c>
      <c r="K80" s="30" t="s">
        <v>66</v>
      </c>
      <c r="L80" s="25">
        <v>70125147</v>
      </c>
      <c r="M80" s="25"/>
      <c r="N80" s="158"/>
      <c r="O80" s="58"/>
      <c r="P80" s="159"/>
      <c r="Q80" s="9"/>
      <c r="R80" s="9"/>
      <c r="S80" s="9"/>
      <c r="U80" s="9"/>
      <c r="V80" s="159"/>
    </row>
    <row r="81" spans="3:22" s="7" customFormat="1" ht="12" x14ac:dyDescent="0.25">
      <c r="C81" s="52"/>
      <c r="E81" s="22"/>
      <c r="F81" s="22"/>
      <c r="G81" s="22"/>
      <c r="H81" s="22"/>
      <c r="J81" s="25"/>
      <c r="K81" s="30"/>
      <c r="L81" s="25"/>
      <c r="M81" s="25"/>
      <c r="N81" s="158"/>
      <c r="O81" s="52"/>
      <c r="P81" s="159"/>
      <c r="Q81" s="9"/>
      <c r="R81" s="9"/>
      <c r="S81" s="9"/>
    </row>
    <row r="82" spans="3:22" s="7" customFormat="1" ht="12" x14ac:dyDescent="0.25">
      <c r="C82" s="52"/>
      <c r="E82" s="22" t="s">
        <v>70</v>
      </c>
      <c r="F82" s="22"/>
      <c r="G82" s="22"/>
      <c r="H82" s="22"/>
      <c r="J82" s="25">
        <v>44710448</v>
      </c>
      <c r="K82" s="30" t="s">
        <v>47</v>
      </c>
      <c r="L82" s="25">
        <v>8942089</v>
      </c>
      <c r="M82" s="25"/>
      <c r="N82" s="158"/>
      <c r="O82" s="52"/>
      <c r="P82" s="159"/>
      <c r="Q82" s="9"/>
      <c r="R82" s="9"/>
      <c r="S82" s="9"/>
      <c r="U82" s="9"/>
      <c r="V82" s="9"/>
    </row>
    <row r="83" spans="3:22" s="7" customFormat="1" ht="12" x14ac:dyDescent="0.25">
      <c r="C83" s="52"/>
      <c r="E83" s="22"/>
      <c r="J83" s="25"/>
      <c r="K83" s="30"/>
      <c r="L83" s="25"/>
      <c r="M83" s="25"/>
      <c r="N83" s="158"/>
      <c r="O83" s="52"/>
      <c r="P83" s="159"/>
      <c r="Q83" s="9"/>
      <c r="R83" s="9"/>
      <c r="S83" s="9"/>
      <c r="V83" s="9"/>
    </row>
    <row r="84" spans="3:22" s="7" customFormat="1" ht="12" x14ac:dyDescent="0.25">
      <c r="C84" s="52"/>
      <c r="E84" s="22" t="s">
        <v>75</v>
      </c>
      <c r="J84" s="25">
        <v>59104559</v>
      </c>
      <c r="K84" s="30" t="s">
        <v>47</v>
      </c>
      <c r="L84" s="25">
        <v>11820912</v>
      </c>
      <c r="M84" s="25"/>
      <c r="N84" s="158"/>
      <c r="O84" s="52"/>
      <c r="P84" s="159"/>
      <c r="Q84" s="9"/>
      <c r="R84" s="9"/>
      <c r="S84" s="9"/>
      <c r="U84" s="9"/>
      <c r="V84" s="9"/>
    </row>
    <row r="85" spans="3:22" s="7" customFormat="1" ht="12" x14ac:dyDescent="0.25">
      <c r="C85" s="52"/>
      <c r="E85" s="22"/>
      <c r="J85" s="25"/>
      <c r="K85" s="30"/>
      <c r="L85" s="25"/>
      <c r="M85" s="25"/>
      <c r="N85" s="158"/>
      <c r="O85" s="52"/>
      <c r="P85" s="159"/>
      <c r="Q85" s="9"/>
      <c r="R85" s="9"/>
      <c r="S85" s="9"/>
      <c r="V85" s="9"/>
    </row>
    <row r="86" spans="3:22" s="7" customFormat="1" ht="12" x14ac:dyDescent="0.25">
      <c r="C86" s="52"/>
      <c r="E86" s="22" t="s">
        <v>89</v>
      </c>
      <c r="J86" s="25">
        <v>7386433</v>
      </c>
      <c r="K86" s="30" t="s">
        <v>47</v>
      </c>
      <c r="L86" s="25">
        <v>1477287</v>
      </c>
      <c r="M86" s="25"/>
      <c r="N86" s="158"/>
      <c r="O86" s="52"/>
      <c r="P86" s="159"/>
      <c r="Q86" s="9"/>
      <c r="R86" s="9"/>
      <c r="S86" s="9"/>
      <c r="U86" s="9"/>
      <c r="V86" s="9"/>
    </row>
    <row r="87" spans="3:22" s="7" customFormat="1" ht="12" x14ac:dyDescent="0.25">
      <c r="C87" s="52"/>
      <c r="E87" s="22"/>
      <c r="J87" s="25"/>
      <c r="K87" s="30"/>
      <c r="L87" s="25"/>
      <c r="M87" s="25"/>
      <c r="N87" s="158"/>
      <c r="O87" s="52"/>
      <c r="P87" s="159"/>
      <c r="Q87" s="9"/>
      <c r="R87" s="9"/>
      <c r="S87" s="9"/>
      <c r="V87" s="9"/>
    </row>
    <row r="88" spans="3:22" s="7" customFormat="1" ht="12" x14ac:dyDescent="0.25">
      <c r="C88" s="52"/>
      <c r="E88" s="22" t="s">
        <v>49</v>
      </c>
      <c r="F88" s="22"/>
      <c r="G88" s="22"/>
      <c r="H88" s="22"/>
      <c r="J88" s="25">
        <v>12044471</v>
      </c>
      <c r="K88" s="30" t="s">
        <v>47</v>
      </c>
      <c r="L88" s="25">
        <v>2408894</v>
      </c>
      <c r="M88" s="25"/>
      <c r="N88" s="158"/>
      <c r="O88" s="52"/>
      <c r="P88" s="159"/>
      <c r="Q88" s="9"/>
      <c r="R88" s="9"/>
      <c r="S88" s="9"/>
      <c r="U88" s="9"/>
      <c r="V88" s="9"/>
    </row>
    <row r="89" spans="3:22" s="7" customFormat="1" ht="12" x14ac:dyDescent="0.25">
      <c r="C89" s="52"/>
      <c r="E89" s="22"/>
      <c r="F89" s="22"/>
      <c r="G89" s="22"/>
      <c r="H89" s="22"/>
      <c r="J89" s="25"/>
      <c r="K89" s="30"/>
      <c r="L89" s="25"/>
      <c r="M89" s="25"/>
      <c r="N89" s="158"/>
      <c r="O89" s="52"/>
      <c r="P89" s="159"/>
      <c r="Q89" s="9"/>
      <c r="R89" s="9"/>
      <c r="S89" s="9"/>
      <c r="V89" s="9"/>
    </row>
    <row r="90" spans="3:22" s="7" customFormat="1" ht="12" x14ac:dyDescent="0.25">
      <c r="C90" s="52"/>
      <c r="E90" s="22" t="s">
        <v>50</v>
      </c>
      <c r="F90" s="22"/>
      <c r="G90" s="22"/>
      <c r="H90" s="22"/>
      <c r="I90" s="22"/>
      <c r="J90" s="25">
        <v>7375898</v>
      </c>
      <c r="K90" s="30" t="s">
        <v>47</v>
      </c>
      <c r="L90" s="25">
        <v>1475180</v>
      </c>
      <c r="M90" s="25"/>
      <c r="N90" s="158"/>
      <c r="O90" s="52"/>
      <c r="P90" s="159"/>
      <c r="Q90" s="9"/>
      <c r="R90" s="9"/>
      <c r="S90" s="9"/>
      <c r="U90" s="9"/>
      <c r="V90" s="9"/>
    </row>
    <row r="91" spans="3:22" s="7" customFormat="1" ht="12" x14ac:dyDescent="0.25">
      <c r="C91" s="52"/>
      <c r="E91" s="22"/>
      <c r="F91" s="22"/>
      <c r="G91" s="22"/>
      <c r="H91" s="22"/>
      <c r="I91" s="22"/>
      <c r="J91" s="25"/>
      <c r="K91" s="30"/>
      <c r="L91" s="25"/>
      <c r="M91" s="25"/>
      <c r="N91" s="158"/>
      <c r="O91" s="52"/>
      <c r="P91" s="159"/>
      <c r="Q91" s="9"/>
      <c r="R91" s="9"/>
      <c r="S91" s="9"/>
      <c r="V91" s="9"/>
    </row>
    <row r="92" spans="3:22" s="7" customFormat="1" ht="12" x14ac:dyDescent="0.25">
      <c r="C92" s="52"/>
      <c r="E92" s="22" t="s">
        <v>71</v>
      </c>
      <c r="J92" s="25">
        <v>83335915</v>
      </c>
      <c r="K92" s="30" t="s">
        <v>47</v>
      </c>
      <c r="L92" s="25">
        <v>16667183</v>
      </c>
      <c r="M92" s="25"/>
      <c r="N92" s="158"/>
      <c r="O92" s="52"/>
      <c r="P92" s="159"/>
      <c r="Q92" s="9"/>
      <c r="R92" s="9"/>
      <c r="S92" s="9"/>
      <c r="U92" s="9"/>
      <c r="V92" s="9"/>
    </row>
    <row r="93" spans="3:22" s="7" customFormat="1" ht="12" x14ac:dyDescent="0.25">
      <c r="C93" s="52"/>
      <c r="E93" s="22"/>
      <c r="J93" s="25"/>
      <c r="K93" s="30"/>
      <c r="L93" s="25"/>
      <c r="M93" s="25"/>
      <c r="N93" s="158"/>
      <c r="O93" s="52"/>
      <c r="P93" s="159"/>
      <c r="Q93" s="9"/>
      <c r="R93" s="9"/>
      <c r="S93" s="9"/>
      <c r="V93" s="9"/>
    </row>
    <row r="94" spans="3:22" s="7" customFormat="1" ht="12" x14ac:dyDescent="0.25">
      <c r="C94" s="52"/>
      <c r="E94" s="22" t="s">
        <v>51</v>
      </c>
      <c r="F94" s="22"/>
      <c r="G94" s="22"/>
      <c r="H94" s="22"/>
      <c r="J94" s="25">
        <v>204214854</v>
      </c>
      <c r="K94" s="30" t="s">
        <v>47</v>
      </c>
      <c r="L94" s="25">
        <v>40842971</v>
      </c>
      <c r="M94" s="25"/>
      <c r="N94" s="158"/>
      <c r="O94" s="52"/>
      <c r="P94" s="159"/>
      <c r="Q94" s="9"/>
      <c r="R94" s="9"/>
      <c r="S94" s="9"/>
      <c r="U94" s="9"/>
      <c r="V94" s="9"/>
    </row>
    <row r="95" spans="3:22" s="7" customFormat="1" ht="12" x14ac:dyDescent="0.25">
      <c r="C95" s="52"/>
      <c r="E95" s="22"/>
      <c r="F95" s="22"/>
      <c r="G95" s="22"/>
      <c r="H95" s="22"/>
      <c r="J95" s="25"/>
      <c r="K95" s="30"/>
      <c r="L95" s="25"/>
      <c r="M95" s="25"/>
      <c r="N95" s="158"/>
      <c r="O95" s="52"/>
      <c r="P95" s="159"/>
      <c r="Q95" s="9"/>
      <c r="R95" s="9"/>
      <c r="S95" s="9"/>
      <c r="V95" s="9"/>
    </row>
    <row r="96" spans="3:22" s="7" customFormat="1" ht="12" x14ac:dyDescent="0.25">
      <c r="C96" s="52"/>
      <c r="E96" s="22" t="s">
        <v>76</v>
      </c>
      <c r="F96" s="22"/>
      <c r="G96" s="22"/>
      <c r="H96" s="22"/>
      <c r="J96" s="25">
        <v>3477</v>
      </c>
      <c r="K96" s="30" t="s">
        <v>47</v>
      </c>
      <c r="L96" s="25">
        <v>695</v>
      </c>
      <c r="M96" s="25"/>
      <c r="N96" s="158"/>
      <c r="O96" s="52"/>
      <c r="P96" s="159"/>
      <c r="Q96" s="9"/>
      <c r="R96" s="9"/>
      <c r="S96" s="9"/>
      <c r="U96" s="9"/>
      <c r="V96" s="9"/>
    </row>
    <row r="97" spans="3:22" s="7" customFormat="1" ht="12" x14ac:dyDescent="0.25">
      <c r="C97" s="52"/>
      <c r="E97" s="22"/>
      <c r="F97" s="22"/>
      <c r="G97" s="22"/>
      <c r="H97" s="22"/>
      <c r="J97" s="25"/>
      <c r="K97" s="30"/>
      <c r="L97" s="25"/>
      <c r="M97" s="25"/>
      <c r="N97" s="158"/>
      <c r="O97" s="52"/>
      <c r="P97" s="159"/>
      <c r="Q97" s="9"/>
      <c r="R97" s="9"/>
      <c r="S97" s="9"/>
      <c r="V97" s="9"/>
    </row>
    <row r="98" spans="3:22" s="7" customFormat="1" ht="12" x14ac:dyDescent="0.25">
      <c r="C98" s="52"/>
      <c r="E98" s="22" t="s">
        <v>65</v>
      </c>
      <c r="J98" s="25">
        <v>56048967</v>
      </c>
      <c r="K98" s="30" t="s">
        <v>66</v>
      </c>
      <c r="L98" s="25">
        <v>56048967</v>
      </c>
      <c r="M98" s="35"/>
      <c r="N98" s="160"/>
      <c r="O98" s="52"/>
      <c r="P98" s="159"/>
      <c r="Q98" s="9"/>
      <c r="R98" s="9"/>
      <c r="S98" s="9"/>
      <c r="U98" s="9"/>
      <c r="V98" s="9"/>
    </row>
    <row r="99" spans="3:22" s="7" customFormat="1" ht="12" x14ac:dyDescent="0.25">
      <c r="C99" s="52"/>
      <c r="E99" s="22"/>
      <c r="J99" s="25"/>
      <c r="K99" s="30"/>
      <c r="L99" s="25"/>
      <c r="M99" s="35"/>
      <c r="N99" s="160"/>
      <c r="O99" s="52"/>
      <c r="P99" s="159"/>
      <c r="Q99" s="9"/>
      <c r="R99" s="9"/>
      <c r="S99" s="9"/>
      <c r="V99" s="9"/>
    </row>
    <row r="100" spans="3:22" s="7" customFormat="1" ht="12" x14ac:dyDescent="0.25">
      <c r="C100" s="52"/>
      <c r="E100" s="22" t="s">
        <v>77</v>
      </c>
      <c r="J100" s="25">
        <v>0</v>
      </c>
      <c r="K100" s="71" t="s">
        <v>78</v>
      </c>
      <c r="L100" s="25">
        <v>0</v>
      </c>
      <c r="M100" s="35"/>
      <c r="N100" s="160"/>
      <c r="O100" s="52"/>
      <c r="P100" s="159"/>
      <c r="Q100" s="9"/>
      <c r="R100" s="9"/>
      <c r="S100" s="9"/>
      <c r="U100" s="9"/>
      <c r="V100" s="9"/>
    </row>
    <row r="101" spans="3:22" s="7" customFormat="1" ht="12" x14ac:dyDescent="0.25">
      <c r="C101" s="52"/>
      <c r="E101" s="22"/>
      <c r="J101" s="25"/>
      <c r="K101" s="71"/>
      <c r="L101" s="25"/>
      <c r="M101" s="35"/>
      <c r="N101" s="160"/>
      <c r="O101" s="52"/>
      <c r="P101" s="159"/>
      <c r="Q101" s="9"/>
      <c r="R101" s="9"/>
      <c r="S101" s="9"/>
      <c r="V101" s="9"/>
    </row>
    <row r="102" spans="3:22" s="7" customFormat="1" ht="12" x14ac:dyDescent="0.25">
      <c r="C102" s="52"/>
      <c r="E102" s="22" t="s">
        <v>93</v>
      </c>
      <c r="J102" s="25">
        <v>9773724</v>
      </c>
      <c r="K102" s="82" t="s">
        <v>83</v>
      </c>
      <c r="L102" s="25">
        <v>9773724</v>
      </c>
      <c r="M102" s="35"/>
      <c r="N102" s="160"/>
      <c r="O102" s="52"/>
      <c r="P102" s="159"/>
      <c r="Q102" s="9"/>
      <c r="R102" s="9"/>
      <c r="S102" s="9"/>
      <c r="V102" s="9"/>
    </row>
    <row r="103" spans="3:22" s="7" customFormat="1" ht="12" x14ac:dyDescent="0.25">
      <c r="C103" s="52"/>
      <c r="E103" s="22"/>
      <c r="J103" s="25"/>
      <c r="K103" s="71"/>
      <c r="L103" s="25"/>
      <c r="M103" s="35"/>
      <c r="N103" s="35"/>
      <c r="O103" s="52"/>
      <c r="P103" s="159"/>
      <c r="Q103" s="9"/>
      <c r="R103" s="9"/>
      <c r="S103" s="9"/>
      <c r="V103" s="9"/>
    </row>
    <row r="104" spans="3:22" s="7" customFormat="1" ht="14.4" thickBot="1" x14ac:dyDescent="0.3">
      <c r="C104" s="52"/>
      <c r="E104" s="22" t="s">
        <v>98</v>
      </c>
      <c r="J104" s="100">
        <v>3825373</v>
      </c>
      <c r="K104" s="89" t="s">
        <v>47</v>
      </c>
      <c r="L104" s="100">
        <v>765075</v>
      </c>
      <c r="M104" s="35"/>
      <c r="N104" s="110"/>
      <c r="O104" s="52"/>
      <c r="P104" s="159"/>
      <c r="Q104" s="9"/>
      <c r="R104" s="9"/>
      <c r="S104" s="9"/>
      <c r="U104" s="9"/>
      <c r="V104" s="9"/>
    </row>
    <row r="105" spans="3:22" s="7" customFormat="1" ht="12" x14ac:dyDescent="0.25">
      <c r="C105" s="52"/>
      <c r="E105" s="22"/>
      <c r="J105" s="25"/>
      <c r="K105" s="30"/>
      <c r="L105" s="25"/>
      <c r="M105" s="25"/>
      <c r="N105" s="25"/>
      <c r="O105" s="52"/>
      <c r="P105" s="159"/>
      <c r="Q105" s="9"/>
      <c r="R105" s="9"/>
      <c r="S105" s="9"/>
    </row>
    <row r="106" spans="3:22" s="7" customFormat="1" ht="12.6" thickBot="1" x14ac:dyDescent="0.3">
      <c r="C106" s="52"/>
      <c r="I106" s="24"/>
      <c r="J106" s="26">
        <f>SUM(J78:J104)</f>
        <v>2049391022</v>
      </c>
      <c r="L106" s="26">
        <f>SUM(L78:L104)</f>
        <v>518636475</v>
      </c>
      <c r="M106" s="35"/>
      <c r="N106" s="35"/>
      <c r="O106" s="77"/>
      <c r="P106" s="159"/>
      <c r="Q106" s="9"/>
      <c r="R106" s="9"/>
      <c r="S106" s="9"/>
      <c r="U106" s="9"/>
      <c r="V106" s="9"/>
    </row>
    <row r="107" spans="3:22" s="7" customFormat="1" ht="12.6" thickTop="1" x14ac:dyDescent="0.25">
      <c r="C107" s="52"/>
      <c r="O107" s="54"/>
      <c r="Q107" s="9"/>
      <c r="R107" s="9"/>
      <c r="S107" s="9"/>
    </row>
    <row r="108" spans="3:22" s="7" customFormat="1" ht="12" x14ac:dyDescent="0.25">
      <c r="C108" s="57"/>
      <c r="L108" s="9"/>
      <c r="M108" s="9"/>
      <c r="N108" s="9"/>
      <c r="O108" s="54"/>
      <c r="Q108" s="9"/>
      <c r="R108" s="9"/>
      <c r="S108" s="9"/>
    </row>
    <row r="109" spans="3:22" s="7" customFormat="1" x14ac:dyDescent="0.2"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Q109" s="9"/>
    </row>
    <row r="110" spans="3:22" s="7" customFormat="1" x14ac:dyDescent="0.2">
      <c r="C110" s="52"/>
      <c r="D110" s="52"/>
      <c r="E110" s="52"/>
      <c r="F110" s="52"/>
      <c r="G110" s="52"/>
      <c r="H110" s="52"/>
      <c r="I110" s="52"/>
      <c r="J110" s="77"/>
      <c r="K110" s="52"/>
      <c r="L110" s="53"/>
      <c r="M110" s="52"/>
      <c r="N110" s="53"/>
      <c r="O110" s="52"/>
      <c r="P110" s="9"/>
      <c r="Q110" s="9"/>
    </row>
    <row r="111" spans="3:22" s="7" customFormat="1" x14ac:dyDescent="0.2"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Q111" s="9"/>
    </row>
    <row r="112" spans="3:22" s="7" customFormat="1" x14ac:dyDescent="0.2">
      <c r="C112" s="52"/>
      <c r="D112" s="52"/>
      <c r="E112" s="52"/>
      <c r="F112" s="52"/>
      <c r="G112" s="52"/>
      <c r="H112" s="52"/>
      <c r="I112" s="52"/>
      <c r="J112" s="77"/>
      <c r="K112" s="52"/>
      <c r="L112" s="53"/>
      <c r="M112" s="52"/>
      <c r="N112" s="53"/>
      <c r="O112" s="52"/>
      <c r="Q112" s="9"/>
    </row>
    <row r="113" spans="9:17" s="7" customFormat="1" x14ac:dyDescent="0.2">
      <c r="I113" s="5"/>
      <c r="Q113" s="9"/>
    </row>
    <row r="114" spans="9:17" s="7" customFormat="1" x14ac:dyDescent="0.2">
      <c r="I114" s="5"/>
      <c r="Q114" s="9"/>
    </row>
    <row r="115" spans="9:17" s="7" customFormat="1" x14ac:dyDescent="0.2">
      <c r="I115" s="5"/>
      <c r="Q115" s="9"/>
    </row>
    <row r="116" spans="9:17" s="7" customFormat="1" x14ac:dyDescent="0.2">
      <c r="I116" s="5"/>
      <c r="Q116" s="9"/>
    </row>
    <row r="117" spans="9:17" s="7" customFormat="1" x14ac:dyDescent="0.2">
      <c r="I117" s="5"/>
      <c r="Q117" s="9"/>
    </row>
    <row r="118" spans="9:17" s="7" customFormat="1" x14ac:dyDescent="0.2">
      <c r="I118" s="5"/>
      <c r="Q118" s="9"/>
    </row>
    <row r="119" spans="9:17" s="7" customFormat="1" x14ac:dyDescent="0.2">
      <c r="I119" s="5"/>
      <c r="Q119" s="9"/>
    </row>
    <row r="120" spans="9:17" s="7" customFormat="1" x14ac:dyDescent="0.2">
      <c r="I120" s="5"/>
      <c r="Q120" s="9"/>
    </row>
    <row r="121" spans="9:17" s="7" customFormat="1" x14ac:dyDescent="0.2">
      <c r="I121" s="5"/>
      <c r="Q121" s="9"/>
    </row>
    <row r="122" spans="9:17" s="7" customFormat="1" x14ac:dyDescent="0.2">
      <c r="I122" s="5"/>
      <c r="Q122" s="9"/>
    </row>
    <row r="123" spans="9:17" s="7" customFormat="1" x14ac:dyDescent="0.2">
      <c r="I123" s="5"/>
      <c r="Q123" s="9"/>
    </row>
    <row r="124" spans="9:17" s="7" customFormat="1" x14ac:dyDescent="0.2">
      <c r="I124" s="5"/>
      <c r="Q124" s="9"/>
    </row>
    <row r="125" spans="9:17" s="7" customFormat="1" x14ac:dyDescent="0.2">
      <c r="I125" s="5"/>
      <c r="Q125" s="9"/>
    </row>
    <row r="126" spans="9:17" s="7" customFormat="1" x14ac:dyDescent="0.2">
      <c r="I126" s="5"/>
      <c r="Q126" s="9"/>
    </row>
    <row r="127" spans="9:17" s="7" customFormat="1" x14ac:dyDescent="0.2">
      <c r="I127" s="5"/>
      <c r="Q127" s="9"/>
    </row>
    <row r="128" spans="9:17" s="7" customFormat="1" x14ac:dyDescent="0.2">
      <c r="I128" s="5"/>
      <c r="Q128" s="9"/>
    </row>
    <row r="129" spans="9:17" s="7" customFormat="1" x14ac:dyDescent="0.2">
      <c r="I129" s="5"/>
      <c r="Q129" s="9"/>
    </row>
    <row r="130" spans="9:17" s="7" customFormat="1" x14ac:dyDescent="0.2">
      <c r="I130" s="5"/>
      <c r="Q130" s="9"/>
    </row>
    <row r="131" spans="9:17" s="7" customFormat="1" x14ac:dyDescent="0.2">
      <c r="I131" s="5"/>
      <c r="Q131" s="9"/>
    </row>
    <row r="132" spans="9:17" s="7" customFormat="1" x14ac:dyDescent="0.2">
      <c r="I132" s="5"/>
      <c r="Q132" s="9"/>
    </row>
    <row r="133" spans="9:17" s="7" customFormat="1" x14ac:dyDescent="0.2">
      <c r="I133" s="5"/>
      <c r="Q133" s="9"/>
    </row>
    <row r="134" spans="9:17" s="7" customFormat="1" x14ac:dyDescent="0.2">
      <c r="I134" s="5"/>
      <c r="Q134" s="9"/>
    </row>
    <row r="135" spans="9:17" s="7" customFormat="1" x14ac:dyDescent="0.2">
      <c r="I135" s="5"/>
      <c r="Q135" s="9"/>
    </row>
    <row r="136" spans="9:17" s="7" customFormat="1" x14ac:dyDescent="0.2">
      <c r="I136" s="5"/>
      <c r="Q136" s="9"/>
    </row>
    <row r="137" spans="9:17" s="7" customFormat="1" x14ac:dyDescent="0.2">
      <c r="I137" s="5"/>
      <c r="Q137" s="9"/>
    </row>
    <row r="138" spans="9:17" s="7" customFormat="1" x14ac:dyDescent="0.2">
      <c r="I138" s="5"/>
      <c r="Q138" s="9"/>
    </row>
    <row r="139" spans="9:17" s="7" customFormat="1" x14ac:dyDescent="0.2">
      <c r="I139" s="5"/>
      <c r="Q139" s="9"/>
    </row>
    <row r="140" spans="9:17" s="7" customFormat="1" x14ac:dyDescent="0.2">
      <c r="I140" s="5"/>
      <c r="Q140" s="9"/>
    </row>
    <row r="141" spans="9:17" s="7" customFormat="1" x14ac:dyDescent="0.2">
      <c r="I141" s="5"/>
      <c r="Q141" s="9"/>
    </row>
    <row r="142" spans="9:17" s="7" customFormat="1" x14ac:dyDescent="0.2">
      <c r="I142" s="5"/>
      <c r="Q142" s="9"/>
    </row>
    <row r="143" spans="9:17" s="7" customFormat="1" x14ac:dyDescent="0.2">
      <c r="I143" s="5"/>
      <c r="Q143" s="9"/>
    </row>
    <row r="144" spans="9:17" s="7" customFormat="1" x14ac:dyDescent="0.2">
      <c r="I144" s="5"/>
      <c r="Q144" s="9"/>
    </row>
    <row r="145" spans="9:17" s="7" customFormat="1" x14ac:dyDescent="0.2">
      <c r="I145" s="5"/>
      <c r="Q145" s="9"/>
    </row>
    <row r="146" spans="9:17" s="7" customFormat="1" x14ac:dyDescent="0.2">
      <c r="I146" s="5"/>
      <c r="Q146" s="9"/>
    </row>
    <row r="147" spans="9:17" s="7" customFormat="1" x14ac:dyDescent="0.2">
      <c r="I147" s="5"/>
      <c r="Q147" s="9"/>
    </row>
    <row r="148" spans="9:17" s="7" customFormat="1" x14ac:dyDescent="0.2">
      <c r="I148" s="5"/>
      <c r="Q148" s="9"/>
    </row>
    <row r="149" spans="9:17" s="7" customFormat="1" x14ac:dyDescent="0.2">
      <c r="I149" s="5"/>
      <c r="Q149" s="9"/>
    </row>
  </sheetData>
  <mergeCells count="8">
    <mergeCell ref="C74:N74"/>
    <mergeCell ref="B75:O75"/>
    <mergeCell ref="A6:P6"/>
    <mergeCell ref="A7:P7"/>
    <mergeCell ref="A8:P8"/>
    <mergeCell ref="A9:P9"/>
    <mergeCell ref="E72:L72"/>
    <mergeCell ref="E73:L73"/>
  </mergeCells>
  <printOptions horizontalCentered="1"/>
  <pageMargins left="0.12" right="0.12" top="0.39370078740157483" bottom="0.39370078740157483" header="0.39370078740157483" footer="0.39370078740157483"/>
  <pageSetup scale="58" orientation="landscape" r:id="rId1"/>
  <headerFooter alignWithMargins="0"/>
  <rowBreaks count="1" manualBreakCount="1">
    <brk id="63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6B69-0F0C-417A-ABBC-A76DC08A21BF}">
  <sheetPr>
    <tabColor rgb="FF660066"/>
  </sheetPr>
  <dimension ref="A6:V412"/>
  <sheetViews>
    <sheetView view="pageBreakPreview" topLeftCell="A229" zoomScale="50" zoomScaleNormal="100" zoomScaleSheetLayoutView="50" workbookViewId="0">
      <selection activeCell="G383" sqref="G383"/>
    </sheetView>
  </sheetViews>
  <sheetFormatPr baseColWidth="10" defaultColWidth="11.44140625" defaultRowHeight="11.4" x14ac:dyDescent="0.2"/>
  <cols>
    <col min="1" max="1" width="24.33203125" style="52" customWidth="1"/>
    <col min="2" max="2" width="13.88671875" style="52" customWidth="1"/>
    <col min="3" max="3" width="13.33203125" style="52" customWidth="1"/>
    <col min="4" max="4" width="12.6640625" style="52" customWidth="1"/>
    <col min="5" max="5" width="12.88671875" style="52" customWidth="1"/>
    <col min="6" max="6" width="11.6640625" style="52" customWidth="1"/>
    <col min="7" max="7" width="11.88671875" style="52" customWidth="1"/>
    <col min="8" max="8" width="16.109375" style="52" customWidth="1"/>
    <col min="9" max="9" width="19.109375" style="52" customWidth="1"/>
    <col min="10" max="11" width="13.33203125" style="52" customWidth="1"/>
    <col min="12" max="12" width="12.88671875" style="52" customWidth="1"/>
    <col min="13" max="13" width="12.33203125" style="52" customWidth="1"/>
    <col min="14" max="14" width="14" style="77" customWidth="1"/>
    <col min="15" max="15" width="22.88671875" style="52" customWidth="1"/>
    <col min="16" max="16" width="13.88671875" style="52" bestFit="1" customWidth="1"/>
    <col min="17" max="17" width="2.5546875" style="52" customWidth="1"/>
    <col min="18" max="18" width="13.6640625" style="53" customWidth="1"/>
    <col min="19" max="19" width="15.5546875" style="53" bestFit="1" customWidth="1"/>
    <col min="20" max="20" width="11.44140625" style="52"/>
    <col min="21" max="21" width="13.6640625" style="52" bestFit="1" customWidth="1"/>
    <col min="22" max="22" width="12.33203125" style="52" bestFit="1" customWidth="1"/>
    <col min="23" max="16384" width="11.44140625" style="52"/>
  </cols>
  <sheetData>
    <row r="6" spans="1:20" ht="13.8" x14ac:dyDescent="0.25">
      <c r="A6" s="190" t="s">
        <v>106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20" ht="13.8" x14ac:dyDescent="0.25">
      <c r="A7" s="191" t="s">
        <v>103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20" ht="13.2" x14ac:dyDescent="0.25">
      <c r="A8" s="198" t="s">
        <v>108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20" ht="13.8" thickBot="1" x14ac:dyDescent="0.3">
      <c r="A9" s="199" t="s">
        <v>107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</row>
    <row r="10" spans="1:20" s="45" customFormat="1" ht="10.199999999999999" x14ac:dyDescent="0.2">
      <c r="A10" s="42"/>
      <c r="B10" s="44"/>
      <c r="C10" s="44" t="s">
        <v>62</v>
      </c>
      <c r="D10" s="44" t="s">
        <v>62</v>
      </c>
      <c r="E10" s="44"/>
      <c r="F10" s="12" t="s">
        <v>84</v>
      </c>
      <c r="G10" s="44" t="s">
        <v>53</v>
      </c>
      <c r="H10" s="43" t="s">
        <v>54</v>
      </c>
      <c r="I10" s="43" t="s">
        <v>67</v>
      </c>
      <c r="J10" s="43" t="s">
        <v>55</v>
      </c>
      <c r="K10" s="43" t="s">
        <v>72</v>
      </c>
      <c r="L10" s="43" t="s">
        <v>62</v>
      </c>
      <c r="M10" s="43" t="s">
        <v>72</v>
      </c>
      <c r="N10" s="104" t="s">
        <v>91</v>
      </c>
      <c r="O10" s="43" t="s">
        <v>99</v>
      </c>
      <c r="P10" s="44"/>
      <c r="R10" s="63"/>
      <c r="S10" s="63"/>
    </row>
    <row r="11" spans="1:20" s="45" customFormat="1" ht="11.25" customHeight="1" x14ac:dyDescent="0.25">
      <c r="A11" s="46" t="s">
        <v>56</v>
      </c>
      <c r="B11" s="48" t="s">
        <v>46</v>
      </c>
      <c r="C11" s="48" t="s">
        <v>63</v>
      </c>
      <c r="D11" s="48" t="s">
        <v>58</v>
      </c>
      <c r="E11" s="48" t="s">
        <v>59</v>
      </c>
      <c r="F11" s="73" t="s">
        <v>85</v>
      </c>
      <c r="G11" s="48" t="s">
        <v>59</v>
      </c>
      <c r="H11" s="47" t="s">
        <v>60</v>
      </c>
      <c r="I11" s="47" t="s">
        <v>68</v>
      </c>
      <c r="J11" s="47" t="s">
        <v>61</v>
      </c>
      <c r="K11" s="47" t="s">
        <v>73</v>
      </c>
      <c r="L11" s="47" t="s">
        <v>64</v>
      </c>
      <c r="M11" s="47" t="s">
        <v>74</v>
      </c>
      <c r="N11" s="105" t="s">
        <v>57</v>
      </c>
      <c r="O11" s="47" t="s">
        <v>97</v>
      </c>
      <c r="P11" s="48" t="s">
        <v>52</v>
      </c>
      <c r="R11" s="63"/>
      <c r="S11" s="63"/>
    </row>
    <row r="12" spans="1:20" s="45" customFormat="1" ht="11.25" customHeight="1" thickBot="1" x14ac:dyDescent="0.25">
      <c r="A12" s="49"/>
      <c r="B12" s="50"/>
      <c r="C12" s="50" t="s">
        <v>57</v>
      </c>
      <c r="D12" s="50"/>
      <c r="E12" s="50"/>
      <c r="F12" s="74" t="s">
        <v>86</v>
      </c>
      <c r="G12" s="50"/>
      <c r="H12" s="50"/>
      <c r="I12" s="50" t="s">
        <v>69</v>
      </c>
      <c r="J12" s="50"/>
      <c r="K12" s="50"/>
      <c r="L12" s="50"/>
      <c r="M12" s="50"/>
      <c r="N12" s="106" t="s">
        <v>92</v>
      </c>
      <c r="O12" s="90" t="s">
        <v>96</v>
      </c>
      <c r="P12" s="50"/>
      <c r="R12" s="63"/>
      <c r="S12" s="63"/>
    </row>
    <row r="13" spans="1:20" ht="12" x14ac:dyDescent="0.25">
      <c r="A13" s="142"/>
      <c r="B13" s="143"/>
      <c r="C13" s="143"/>
      <c r="D13" s="143"/>
      <c r="E13" s="143"/>
      <c r="F13" s="143"/>
      <c r="G13" s="144"/>
      <c r="H13" s="143"/>
      <c r="I13" s="143"/>
      <c r="J13" s="143"/>
      <c r="K13" s="143"/>
      <c r="L13" s="143"/>
      <c r="M13" s="143"/>
      <c r="N13" s="145"/>
      <c r="O13" s="143"/>
      <c r="P13" s="146"/>
    </row>
    <row r="14" spans="1:20" s="68" customFormat="1" ht="13.2" x14ac:dyDescent="0.25">
      <c r="A14" s="64" t="s">
        <v>0</v>
      </c>
      <c r="B14" s="147">
        <f t="shared" ref="B14:O14" si="0">SUM(B15:B20)</f>
        <v>1612637</v>
      </c>
      <c r="C14" s="147">
        <f t="shared" si="0"/>
        <v>379117</v>
      </c>
      <c r="D14" s="147">
        <f t="shared" si="0"/>
        <v>48344</v>
      </c>
      <c r="E14" s="147">
        <f t="shared" si="0"/>
        <v>63907</v>
      </c>
      <c r="F14" s="147">
        <f t="shared" si="0"/>
        <v>7987</v>
      </c>
      <c r="G14" s="147">
        <f t="shared" si="0"/>
        <v>13023</v>
      </c>
      <c r="H14" s="147">
        <f t="shared" si="0"/>
        <v>21854</v>
      </c>
      <c r="I14" s="147">
        <f t="shared" si="0"/>
        <v>135866</v>
      </c>
      <c r="J14" s="147">
        <f t="shared" si="0"/>
        <v>844467</v>
      </c>
      <c r="K14" s="147">
        <f t="shared" si="0"/>
        <v>0</v>
      </c>
      <c r="L14" s="147">
        <f t="shared" si="0"/>
        <v>132862</v>
      </c>
      <c r="M14" s="147">
        <f t="shared" si="0"/>
        <v>0</v>
      </c>
      <c r="N14" s="147">
        <f t="shared" si="0"/>
        <v>27040</v>
      </c>
      <c r="O14" s="147">
        <f t="shared" si="0"/>
        <v>39</v>
      </c>
      <c r="P14" s="148">
        <f>SUM(B14:O14)</f>
        <v>3287143</v>
      </c>
      <c r="R14" s="69"/>
      <c r="S14" s="69"/>
    </row>
    <row r="15" spans="1:20" x14ac:dyDescent="0.2">
      <c r="A15" s="94" t="s">
        <v>112</v>
      </c>
      <c r="B15" s="20">
        <v>2154063</v>
      </c>
      <c r="C15" s="20">
        <v>482392</v>
      </c>
      <c r="D15" s="20">
        <v>44472</v>
      </c>
      <c r="E15" s="20">
        <v>63907</v>
      </c>
      <c r="F15" s="20">
        <v>7987</v>
      </c>
      <c r="G15" s="20">
        <v>13023</v>
      </c>
      <c r="H15" s="20">
        <v>21854</v>
      </c>
      <c r="I15" s="20">
        <v>135866</v>
      </c>
      <c r="J15" s="20">
        <v>189200</v>
      </c>
      <c r="K15" s="20">
        <v>0</v>
      </c>
      <c r="L15" s="29">
        <v>132862</v>
      </c>
      <c r="M15" s="20">
        <v>0</v>
      </c>
      <c r="N15" s="29">
        <v>54580</v>
      </c>
      <c r="O15" s="29">
        <v>39</v>
      </c>
      <c r="P15" s="76">
        <f t="shared" ref="P15:P89" si="1">SUM(B15:O15)</f>
        <v>3300245</v>
      </c>
      <c r="T15" s="53"/>
    </row>
    <row r="16" spans="1:20" x14ac:dyDescent="0.2">
      <c r="A16" s="94" t="s">
        <v>94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9"/>
      <c r="M16" s="20"/>
      <c r="N16" s="29"/>
      <c r="O16" s="29"/>
      <c r="P16" s="76">
        <f t="shared" si="1"/>
        <v>0</v>
      </c>
      <c r="T16" s="53"/>
    </row>
    <row r="17" spans="1:20" x14ac:dyDescent="0.2">
      <c r="A17" s="75" t="s">
        <v>79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60"/>
      <c r="M17" s="51"/>
      <c r="N17" s="60"/>
      <c r="O17" s="60"/>
      <c r="P17" s="76">
        <f t="shared" si="1"/>
        <v>0</v>
      </c>
      <c r="T17" s="53"/>
    </row>
    <row r="18" spans="1:20" x14ac:dyDescent="0.2">
      <c r="A18" s="75" t="s">
        <v>80</v>
      </c>
      <c r="B18" s="51"/>
      <c r="C18" s="51"/>
      <c r="D18" s="51"/>
      <c r="E18" s="51"/>
      <c r="F18" s="51"/>
      <c r="G18" s="51"/>
      <c r="H18" s="51"/>
      <c r="I18" s="51"/>
      <c r="J18" s="60"/>
      <c r="K18" s="51"/>
      <c r="L18" s="60"/>
      <c r="M18" s="51"/>
      <c r="N18" s="60"/>
      <c r="O18" s="60"/>
      <c r="P18" s="76">
        <f t="shared" si="1"/>
        <v>0</v>
      </c>
      <c r="T18" s="53"/>
    </row>
    <row r="19" spans="1:20" x14ac:dyDescent="0.2">
      <c r="A19" s="75" t="s">
        <v>81</v>
      </c>
      <c r="B19" s="51">
        <v>-541426</v>
      </c>
      <c r="C19" s="51">
        <v>-103275</v>
      </c>
      <c r="D19" s="51">
        <v>3872</v>
      </c>
      <c r="E19" s="51"/>
      <c r="F19" s="51"/>
      <c r="G19" s="51"/>
      <c r="H19" s="51"/>
      <c r="I19" s="51"/>
      <c r="J19" s="51"/>
      <c r="K19" s="51"/>
      <c r="L19" s="60"/>
      <c r="M19" s="51"/>
      <c r="N19" s="60">
        <v>-27540</v>
      </c>
      <c r="O19" s="60"/>
      <c r="P19" s="76">
        <f t="shared" si="1"/>
        <v>-668369</v>
      </c>
      <c r="T19" s="53"/>
    </row>
    <row r="20" spans="1:20" x14ac:dyDescent="0.2">
      <c r="A20" s="75" t="s">
        <v>82</v>
      </c>
      <c r="B20" s="51"/>
      <c r="C20" s="51"/>
      <c r="D20" s="51"/>
      <c r="E20" s="51"/>
      <c r="F20" s="51"/>
      <c r="G20" s="51"/>
      <c r="H20" s="51"/>
      <c r="I20" s="51"/>
      <c r="J20" s="51">
        <v>655267</v>
      </c>
      <c r="K20" s="51"/>
      <c r="L20" s="60"/>
      <c r="M20" s="51"/>
      <c r="N20" s="60"/>
      <c r="O20" s="60"/>
      <c r="P20" s="76">
        <f t="shared" si="1"/>
        <v>655267</v>
      </c>
      <c r="T20" s="53"/>
    </row>
    <row r="21" spans="1:20" s="68" customFormat="1" ht="13.2" x14ac:dyDescent="0.25">
      <c r="A21" s="64" t="s">
        <v>1</v>
      </c>
      <c r="B21" s="147">
        <f t="shared" ref="B21:O21" si="2">SUM(B22:B27)</f>
        <v>2879161</v>
      </c>
      <c r="C21" s="147">
        <f t="shared" si="2"/>
        <v>676867</v>
      </c>
      <c r="D21" s="147">
        <f t="shared" si="2"/>
        <v>86312</v>
      </c>
      <c r="E21" s="147">
        <f t="shared" si="2"/>
        <v>114099</v>
      </c>
      <c r="F21" s="147">
        <f t="shared" si="2"/>
        <v>14259</v>
      </c>
      <c r="G21" s="147">
        <f t="shared" si="2"/>
        <v>23251</v>
      </c>
      <c r="H21" s="147">
        <f t="shared" si="2"/>
        <v>55319</v>
      </c>
      <c r="I21" s="147">
        <f t="shared" si="2"/>
        <v>183269</v>
      </c>
      <c r="J21" s="147">
        <f t="shared" si="2"/>
        <v>721010</v>
      </c>
      <c r="K21" s="147">
        <f t="shared" si="2"/>
        <v>19</v>
      </c>
      <c r="L21" s="147">
        <f t="shared" si="2"/>
        <v>361968</v>
      </c>
      <c r="M21" s="147">
        <f t="shared" si="2"/>
        <v>0</v>
      </c>
      <c r="N21" s="147">
        <f t="shared" si="2"/>
        <v>57140</v>
      </c>
      <c r="O21" s="147">
        <f t="shared" si="2"/>
        <v>142</v>
      </c>
      <c r="P21" s="148">
        <f t="shared" si="1"/>
        <v>5172816</v>
      </c>
      <c r="R21" s="69"/>
      <c r="S21" s="69"/>
    </row>
    <row r="22" spans="1:20" x14ac:dyDescent="0.2">
      <c r="A22" s="94" t="s">
        <v>112</v>
      </c>
      <c r="B22" s="20">
        <v>3845810</v>
      </c>
      <c r="C22" s="20">
        <v>861252</v>
      </c>
      <c r="D22" s="20">
        <v>79399</v>
      </c>
      <c r="E22" s="20">
        <v>114099</v>
      </c>
      <c r="F22" s="20">
        <v>14259</v>
      </c>
      <c r="G22" s="20">
        <v>23251</v>
      </c>
      <c r="H22" s="20">
        <v>55319</v>
      </c>
      <c r="I22" s="20">
        <v>183269</v>
      </c>
      <c r="J22" s="20">
        <v>161540</v>
      </c>
      <c r="K22" s="20">
        <v>19</v>
      </c>
      <c r="L22" s="29">
        <v>361968</v>
      </c>
      <c r="M22" s="20">
        <v>0</v>
      </c>
      <c r="N22" s="29">
        <v>115338</v>
      </c>
      <c r="O22" s="29">
        <v>142</v>
      </c>
      <c r="P22" s="76">
        <f t="shared" si="1"/>
        <v>5815665</v>
      </c>
      <c r="Q22" s="65"/>
      <c r="T22" s="53"/>
    </row>
    <row r="23" spans="1:20" x14ac:dyDescent="0.2">
      <c r="A23" s="94" t="s">
        <v>94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9"/>
      <c r="M23" s="20"/>
      <c r="N23" s="29"/>
      <c r="O23" s="29"/>
      <c r="P23" s="76">
        <f t="shared" si="1"/>
        <v>0</v>
      </c>
      <c r="Q23" s="65"/>
      <c r="T23" s="53"/>
    </row>
    <row r="24" spans="1:20" x14ac:dyDescent="0.2">
      <c r="A24" s="75" t="s">
        <v>79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60"/>
      <c r="M24" s="51"/>
      <c r="N24" s="60"/>
      <c r="O24" s="60"/>
      <c r="P24" s="76">
        <f t="shared" si="1"/>
        <v>0</v>
      </c>
      <c r="Q24" s="65"/>
      <c r="T24" s="53"/>
    </row>
    <row r="25" spans="1:20" x14ac:dyDescent="0.2">
      <c r="A25" s="75" t="s">
        <v>80</v>
      </c>
      <c r="B25" s="51"/>
      <c r="C25" s="51"/>
      <c r="D25" s="51"/>
      <c r="E25" s="51"/>
      <c r="F25" s="51"/>
      <c r="G25" s="51"/>
      <c r="H25" s="51"/>
      <c r="I25" s="51"/>
      <c r="J25" s="60"/>
      <c r="K25" s="51"/>
      <c r="L25" s="60"/>
      <c r="M25" s="51"/>
      <c r="N25" s="60"/>
      <c r="O25" s="60"/>
      <c r="P25" s="76">
        <f t="shared" si="1"/>
        <v>0</v>
      </c>
      <c r="Q25" s="65"/>
      <c r="T25" s="53"/>
    </row>
    <row r="26" spans="1:20" x14ac:dyDescent="0.2">
      <c r="A26" s="75" t="s">
        <v>81</v>
      </c>
      <c r="B26" s="51">
        <v>-966649</v>
      </c>
      <c r="C26" s="51">
        <v>-184385</v>
      </c>
      <c r="D26" s="51">
        <v>6913</v>
      </c>
      <c r="E26" s="51"/>
      <c r="F26" s="51"/>
      <c r="G26" s="51"/>
      <c r="H26" s="51"/>
      <c r="I26" s="51"/>
      <c r="J26" s="51"/>
      <c r="K26" s="51"/>
      <c r="L26" s="60"/>
      <c r="M26" s="51"/>
      <c r="N26" s="60">
        <v>-58198</v>
      </c>
      <c r="O26" s="60"/>
      <c r="P26" s="76">
        <f t="shared" si="1"/>
        <v>-1202319</v>
      </c>
      <c r="Q26" s="65"/>
      <c r="T26" s="53"/>
    </row>
    <row r="27" spans="1:20" x14ac:dyDescent="0.2">
      <c r="A27" s="75" t="s">
        <v>82</v>
      </c>
      <c r="B27" s="51"/>
      <c r="C27" s="51"/>
      <c r="D27" s="51"/>
      <c r="E27" s="51"/>
      <c r="F27" s="51"/>
      <c r="G27" s="51"/>
      <c r="H27" s="51"/>
      <c r="I27" s="51"/>
      <c r="J27" s="51">
        <v>559470</v>
      </c>
      <c r="K27" s="51"/>
      <c r="L27" s="60"/>
      <c r="M27" s="51"/>
      <c r="N27" s="60"/>
      <c r="O27" s="60"/>
      <c r="P27" s="76">
        <f t="shared" si="1"/>
        <v>559470</v>
      </c>
      <c r="Q27" s="65"/>
      <c r="T27" s="53"/>
    </row>
    <row r="28" spans="1:20" ht="13.2" x14ac:dyDescent="0.25">
      <c r="A28" s="64" t="s">
        <v>2</v>
      </c>
      <c r="B28" s="147">
        <f t="shared" ref="B28:O28" si="3">SUM(B29:B34)</f>
        <v>19967400</v>
      </c>
      <c r="C28" s="147">
        <f t="shared" si="3"/>
        <v>4694171</v>
      </c>
      <c r="D28" s="147">
        <f t="shared" si="3"/>
        <v>598582</v>
      </c>
      <c r="E28" s="147">
        <f t="shared" si="3"/>
        <v>791291</v>
      </c>
      <c r="F28" s="147">
        <f t="shared" si="3"/>
        <v>98889</v>
      </c>
      <c r="G28" s="147">
        <f t="shared" si="3"/>
        <v>161251</v>
      </c>
      <c r="H28" s="147">
        <f t="shared" si="3"/>
        <v>55319</v>
      </c>
      <c r="I28" s="147">
        <f t="shared" si="3"/>
        <v>1004429</v>
      </c>
      <c r="J28" s="147">
        <f>SUM(J29:J34)</f>
        <v>916256</v>
      </c>
      <c r="K28" s="147">
        <f t="shared" si="3"/>
        <v>334</v>
      </c>
      <c r="L28" s="147">
        <f t="shared" si="3"/>
        <v>7759214</v>
      </c>
      <c r="M28" s="147">
        <f t="shared" si="3"/>
        <v>0</v>
      </c>
      <c r="N28" s="147">
        <f t="shared" si="3"/>
        <v>1185217</v>
      </c>
      <c r="O28" s="147">
        <f t="shared" si="3"/>
        <v>44000</v>
      </c>
      <c r="P28" s="148">
        <f t="shared" si="1"/>
        <v>37276353</v>
      </c>
      <c r="Q28" s="65"/>
      <c r="T28" s="53"/>
    </row>
    <row r="29" spans="1:20" x14ac:dyDescent="0.2">
      <c r="A29" s="94" t="s">
        <v>112</v>
      </c>
      <c r="B29" s="20">
        <v>26671249</v>
      </c>
      <c r="C29" s="20">
        <v>5972906</v>
      </c>
      <c r="D29" s="20">
        <v>550642</v>
      </c>
      <c r="E29" s="20">
        <v>791291</v>
      </c>
      <c r="F29" s="20">
        <v>98889</v>
      </c>
      <c r="G29" s="20">
        <v>161251</v>
      </c>
      <c r="H29" s="20">
        <v>55319</v>
      </c>
      <c r="I29" s="20">
        <v>1004429</v>
      </c>
      <c r="J29" s="20">
        <v>205284</v>
      </c>
      <c r="K29" s="20">
        <v>334</v>
      </c>
      <c r="L29" s="29">
        <v>7759214</v>
      </c>
      <c r="M29" s="20">
        <v>0</v>
      </c>
      <c r="N29" s="29">
        <v>2392364</v>
      </c>
      <c r="O29" s="29">
        <v>44000</v>
      </c>
      <c r="P29" s="76">
        <f t="shared" si="1"/>
        <v>45707172</v>
      </c>
      <c r="T29" s="53"/>
    </row>
    <row r="30" spans="1:20" x14ac:dyDescent="0.2">
      <c r="A30" s="94" t="s">
        <v>94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9"/>
      <c r="M30" s="20"/>
      <c r="N30" s="29"/>
      <c r="O30" s="29"/>
      <c r="P30" s="76">
        <f t="shared" si="1"/>
        <v>0</v>
      </c>
      <c r="T30" s="53"/>
    </row>
    <row r="31" spans="1:20" x14ac:dyDescent="0.2">
      <c r="A31" s="75" t="s">
        <v>79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60"/>
      <c r="M31" s="51"/>
      <c r="N31" s="60"/>
      <c r="O31" s="60"/>
      <c r="P31" s="76">
        <f t="shared" si="1"/>
        <v>0</v>
      </c>
      <c r="T31" s="53"/>
    </row>
    <row r="32" spans="1:20" x14ac:dyDescent="0.2">
      <c r="A32" s="75" t="s">
        <v>80</v>
      </c>
      <c r="B32" s="51"/>
      <c r="C32" s="51"/>
      <c r="D32" s="51"/>
      <c r="E32" s="51"/>
      <c r="F32" s="51"/>
      <c r="G32" s="51"/>
      <c r="H32" s="51"/>
      <c r="I32" s="60"/>
      <c r="J32" s="60"/>
      <c r="K32" s="51"/>
      <c r="L32" s="60"/>
      <c r="M32" s="51"/>
      <c r="N32" s="60"/>
      <c r="O32" s="60"/>
      <c r="P32" s="76">
        <f t="shared" si="1"/>
        <v>0</v>
      </c>
      <c r="T32" s="53"/>
    </row>
    <row r="33" spans="1:20" x14ac:dyDescent="0.2">
      <c r="A33" s="75" t="s">
        <v>81</v>
      </c>
      <c r="B33" s="51">
        <v>-6703849</v>
      </c>
      <c r="C33" s="51">
        <v>-1278735</v>
      </c>
      <c r="D33" s="51">
        <v>47940</v>
      </c>
      <c r="E33" s="51"/>
      <c r="F33" s="51"/>
      <c r="G33" s="51"/>
      <c r="H33" s="51"/>
      <c r="I33" s="51"/>
      <c r="J33" s="51"/>
      <c r="K33" s="51"/>
      <c r="L33" s="60"/>
      <c r="M33" s="51"/>
      <c r="N33" s="60">
        <v>-1207147</v>
      </c>
      <c r="O33" s="60"/>
      <c r="P33" s="76">
        <f t="shared" si="1"/>
        <v>-9141791</v>
      </c>
      <c r="T33" s="53"/>
    </row>
    <row r="34" spans="1:20" x14ac:dyDescent="0.2">
      <c r="A34" s="75" t="s">
        <v>82</v>
      </c>
      <c r="B34" s="51"/>
      <c r="C34" s="51"/>
      <c r="D34" s="51"/>
      <c r="E34" s="51"/>
      <c r="F34" s="51"/>
      <c r="G34" s="51"/>
      <c r="H34" s="51"/>
      <c r="I34" s="51"/>
      <c r="J34" s="51">
        <v>710972</v>
      </c>
      <c r="K34" s="51"/>
      <c r="L34" s="60"/>
      <c r="M34" s="51"/>
      <c r="N34" s="60"/>
      <c r="O34" s="60"/>
      <c r="P34" s="76">
        <f t="shared" si="1"/>
        <v>710972</v>
      </c>
      <c r="T34" s="53"/>
    </row>
    <row r="35" spans="1:20" ht="13.2" x14ac:dyDescent="0.25">
      <c r="A35" s="64" t="s">
        <v>3</v>
      </c>
      <c r="B35" s="147">
        <f t="shared" ref="B35:O35" si="4">SUM(B36:B41)</f>
        <v>1571596</v>
      </c>
      <c r="C35" s="147">
        <f t="shared" si="4"/>
        <v>369469</v>
      </c>
      <c r="D35" s="147">
        <f t="shared" si="4"/>
        <v>47113</v>
      </c>
      <c r="E35" s="147">
        <f t="shared" si="4"/>
        <v>62281</v>
      </c>
      <c r="F35" s="147">
        <f t="shared" si="4"/>
        <v>7783</v>
      </c>
      <c r="G35" s="147">
        <f t="shared" si="4"/>
        <v>12692</v>
      </c>
      <c r="H35" s="147">
        <f t="shared" si="4"/>
        <v>21855</v>
      </c>
      <c r="I35" s="147">
        <f t="shared" si="4"/>
        <v>121547</v>
      </c>
      <c r="J35" s="147">
        <f t="shared" si="4"/>
        <v>753762</v>
      </c>
      <c r="K35" s="147">
        <f t="shared" si="4"/>
        <v>0</v>
      </c>
      <c r="L35" s="147">
        <f t="shared" si="4"/>
        <v>14299</v>
      </c>
      <c r="M35" s="147">
        <f t="shared" si="4"/>
        <v>0</v>
      </c>
      <c r="N35" s="147">
        <f t="shared" si="4"/>
        <v>28717</v>
      </c>
      <c r="O35" s="147">
        <f t="shared" si="4"/>
        <v>0</v>
      </c>
      <c r="P35" s="148">
        <f t="shared" si="1"/>
        <v>3011114</v>
      </c>
      <c r="T35" s="53"/>
    </row>
    <row r="36" spans="1:20" x14ac:dyDescent="0.2">
      <c r="A36" s="94" t="s">
        <v>112</v>
      </c>
      <c r="B36" s="20">
        <v>2099244</v>
      </c>
      <c r="C36" s="20">
        <v>470116</v>
      </c>
      <c r="D36" s="20">
        <v>43340</v>
      </c>
      <c r="E36" s="20">
        <v>62281</v>
      </c>
      <c r="F36" s="20">
        <v>7783</v>
      </c>
      <c r="G36" s="20">
        <v>12692</v>
      </c>
      <c r="H36" s="20">
        <v>21855</v>
      </c>
      <c r="I36" s="20">
        <v>121547</v>
      </c>
      <c r="J36" s="20">
        <v>168878</v>
      </c>
      <c r="K36" s="20">
        <v>0</v>
      </c>
      <c r="L36" s="29">
        <v>14299</v>
      </c>
      <c r="M36" s="20">
        <v>0</v>
      </c>
      <c r="N36" s="77">
        <v>57964</v>
      </c>
      <c r="O36" s="29">
        <v>0</v>
      </c>
      <c r="P36" s="76">
        <f t="shared" si="1"/>
        <v>3079999</v>
      </c>
      <c r="T36" s="53"/>
    </row>
    <row r="37" spans="1:20" x14ac:dyDescent="0.2">
      <c r="A37" s="94" t="s">
        <v>94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9"/>
      <c r="M37" s="20"/>
      <c r="N37" s="29"/>
      <c r="O37" s="29"/>
      <c r="P37" s="76">
        <f t="shared" si="1"/>
        <v>0</v>
      </c>
      <c r="T37" s="53"/>
    </row>
    <row r="38" spans="1:20" x14ac:dyDescent="0.2">
      <c r="A38" s="75" t="s">
        <v>79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60"/>
      <c r="M38" s="51"/>
      <c r="N38" s="60"/>
      <c r="O38" s="60"/>
      <c r="P38" s="76">
        <f t="shared" si="1"/>
        <v>0</v>
      </c>
      <c r="T38" s="53"/>
    </row>
    <row r="39" spans="1:20" x14ac:dyDescent="0.2">
      <c r="A39" s="75" t="s">
        <v>80</v>
      </c>
      <c r="B39" s="51"/>
      <c r="C39" s="51"/>
      <c r="D39" s="51"/>
      <c r="E39" s="51"/>
      <c r="F39" s="51"/>
      <c r="G39" s="51"/>
      <c r="H39" s="51"/>
      <c r="I39" s="60"/>
      <c r="J39" s="60"/>
      <c r="K39" s="51"/>
      <c r="L39" s="60"/>
      <c r="M39" s="51"/>
      <c r="N39" s="60"/>
      <c r="O39" s="60"/>
      <c r="P39" s="76">
        <f t="shared" si="1"/>
        <v>0</v>
      </c>
      <c r="T39" s="53"/>
    </row>
    <row r="40" spans="1:20" x14ac:dyDescent="0.2">
      <c r="A40" s="75" t="s">
        <v>81</v>
      </c>
      <c r="B40" s="51">
        <v>-527648</v>
      </c>
      <c r="C40" s="51">
        <v>-100647</v>
      </c>
      <c r="D40" s="51">
        <v>3773</v>
      </c>
      <c r="E40" s="51"/>
      <c r="F40" s="51"/>
      <c r="G40" s="51"/>
      <c r="H40" s="51"/>
      <c r="I40" s="51"/>
      <c r="J40" s="51"/>
      <c r="K40" s="51"/>
      <c r="L40" s="60"/>
      <c r="M40" s="51"/>
      <c r="N40" s="60">
        <v>-29247</v>
      </c>
      <c r="O40" s="60"/>
      <c r="P40" s="76">
        <f t="shared" si="1"/>
        <v>-653769</v>
      </c>
      <c r="T40" s="53"/>
    </row>
    <row r="41" spans="1:20" x14ac:dyDescent="0.2">
      <c r="A41" s="75" t="s">
        <v>82</v>
      </c>
      <c r="B41" s="51"/>
      <c r="C41" s="51"/>
      <c r="D41" s="51"/>
      <c r="E41" s="51"/>
      <c r="F41" s="51"/>
      <c r="G41" s="51"/>
      <c r="H41" s="51"/>
      <c r="I41" s="51"/>
      <c r="J41" s="51">
        <v>584884</v>
      </c>
      <c r="K41" s="51"/>
      <c r="L41" s="60"/>
      <c r="M41" s="51"/>
      <c r="N41" s="60"/>
      <c r="O41" s="60"/>
      <c r="P41" s="76">
        <f t="shared" si="1"/>
        <v>584884</v>
      </c>
      <c r="T41" s="53"/>
    </row>
    <row r="42" spans="1:20" ht="13.2" x14ac:dyDescent="0.25">
      <c r="A42" s="64" t="s">
        <v>4</v>
      </c>
      <c r="B42" s="147">
        <f t="shared" ref="B42:O42" si="5">SUM(B43:B48)</f>
        <v>1281339</v>
      </c>
      <c r="C42" s="147">
        <f t="shared" si="5"/>
        <v>301232</v>
      </c>
      <c r="D42" s="147">
        <f t="shared" si="5"/>
        <v>38412</v>
      </c>
      <c r="E42" s="147">
        <f t="shared" si="5"/>
        <v>50778</v>
      </c>
      <c r="F42" s="147">
        <f t="shared" si="5"/>
        <v>6346</v>
      </c>
      <c r="G42" s="147">
        <f t="shared" si="5"/>
        <v>10348</v>
      </c>
      <c r="H42" s="147">
        <f t="shared" si="5"/>
        <v>21854</v>
      </c>
      <c r="I42" s="147">
        <f t="shared" si="5"/>
        <v>206477</v>
      </c>
      <c r="J42" s="147">
        <f t="shared" si="5"/>
        <v>1571597</v>
      </c>
      <c r="K42" s="147">
        <f t="shared" si="5"/>
        <v>0</v>
      </c>
      <c r="L42" s="147">
        <f t="shared" si="5"/>
        <v>63523</v>
      </c>
      <c r="M42" s="147">
        <f t="shared" si="5"/>
        <v>0</v>
      </c>
      <c r="N42" s="147">
        <f t="shared" si="5"/>
        <v>28752</v>
      </c>
      <c r="O42" s="147">
        <f t="shared" si="5"/>
        <v>79</v>
      </c>
      <c r="P42" s="148">
        <f t="shared" si="1"/>
        <v>3580737</v>
      </c>
      <c r="T42" s="53"/>
    </row>
    <row r="43" spans="1:20" x14ac:dyDescent="0.2">
      <c r="A43" s="94" t="s">
        <v>112</v>
      </c>
      <c r="B43" s="20">
        <v>1711536</v>
      </c>
      <c r="C43" s="20">
        <v>383290</v>
      </c>
      <c r="D43" s="20">
        <v>35336</v>
      </c>
      <c r="E43" s="20">
        <v>50778</v>
      </c>
      <c r="F43" s="20">
        <v>6346</v>
      </c>
      <c r="G43" s="20">
        <v>10348</v>
      </c>
      <c r="H43" s="20">
        <v>21854</v>
      </c>
      <c r="I43" s="20">
        <v>206477</v>
      </c>
      <c r="J43" s="20">
        <v>352111</v>
      </c>
      <c r="K43" s="20">
        <v>0</v>
      </c>
      <c r="L43" s="29">
        <v>63523</v>
      </c>
      <c r="M43" s="20">
        <v>0</v>
      </c>
      <c r="N43" s="77">
        <v>58035</v>
      </c>
      <c r="O43" s="29">
        <v>79</v>
      </c>
      <c r="P43" s="76">
        <f t="shared" si="1"/>
        <v>2899713</v>
      </c>
      <c r="T43" s="53"/>
    </row>
    <row r="44" spans="1:20" x14ac:dyDescent="0.2">
      <c r="A44" s="94" t="s">
        <v>94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9"/>
      <c r="M44" s="20"/>
      <c r="N44" s="29"/>
      <c r="O44" s="29"/>
      <c r="P44" s="76">
        <f t="shared" si="1"/>
        <v>0</v>
      </c>
      <c r="T44" s="53"/>
    </row>
    <row r="45" spans="1:20" x14ac:dyDescent="0.2">
      <c r="A45" s="75" t="s">
        <v>79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60"/>
      <c r="M45" s="51"/>
      <c r="N45" s="60"/>
      <c r="O45" s="60"/>
      <c r="P45" s="76">
        <f t="shared" si="1"/>
        <v>0</v>
      </c>
      <c r="T45" s="53"/>
    </row>
    <row r="46" spans="1:20" x14ac:dyDescent="0.2">
      <c r="A46" s="75" t="s">
        <v>80</v>
      </c>
      <c r="B46" s="51"/>
      <c r="C46" s="51"/>
      <c r="D46" s="51"/>
      <c r="E46" s="51"/>
      <c r="F46" s="51"/>
      <c r="G46" s="51"/>
      <c r="H46" s="51"/>
      <c r="I46" s="60"/>
      <c r="J46" s="60"/>
      <c r="K46" s="51"/>
      <c r="L46" s="60"/>
      <c r="M46" s="51"/>
      <c r="N46" s="60"/>
      <c r="O46" s="60"/>
      <c r="P46" s="76">
        <f t="shared" si="1"/>
        <v>0</v>
      </c>
      <c r="T46" s="53"/>
    </row>
    <row r="47" spans="1:20" x14ac:dyDescent="0.2">
      <c r="A47" s="75" t="s">
        <v>81</v>
      </c>
      <c r="B47" s="51">
        <v>-430197</v>
      </c>
      <c r="C47" s="51">
        <v>-82058</v>
      </c>
      <c r="D47" s="51">
        <v>3076</v>
      </c>
      <c r="E47" s="51"/>
      <c r="F47" s="51"/>
      <c r="G47" s="51"/>
      <c r="H47" s="51"/>
      <c r="I47" s="51"/>
      <c r="J47" s="51"/>
      <c r="K47" s="51"/>
      <c r="L47" s="60"/>
      <c r="M47" s="51"/>
      <c r="N47" s="60">
        <v>-29283</v>
      </c>
      <c r="O47" s="60"/>
      <c r="P47" s="76">
        <f t="shared" si="1"/>
        <v>-538462</v>
      </c>
      <c r="T47" s="53"/>
    </row>
    <row r="48" spans="1:20" x14ac:dyDescent="0.2">
      <c r="A48" s="75" t="s">
        <v>82</v>
      </c>
      <c r="B48" s="51"/>
      <c r="C48" s="51"/>
      <c r="D48" s="51"/>
      <c r="E48" s="51"/>
      <c r="F48" s="51"/>
      <c r="G48" s="51"/>
      <c r="H48" s="51"/>
      <c r="I48" s="51"/>
      <c r="J48" s="51">
        <v>1219486</v>
      </c>
      <c r="K48" s="51"/>
      <c r="L48" s="60"/>
      <c r="M48" s="51"/>
      <c r="N48" s="60"/>
      <c r="O48" s="60"/>
      <c r="P48" s="76">
        <f t="shared" si="1"/>
        <v>1219486</v>
      </c>
      <c r="T48" s="53"/>
    </row>
    <row r="49" spans="1:20" ht="13.2" x14ac:dyDescent="0.25">
      <c r="A49" s="64" t="s">
        <v>5</v>
      </c>
      <c r="B49" s="147">
        <f t="shared" ref="B49:O49" si="6">SUM(B50:B55)</f>
        <v>1423011</v>
      </c>
      <c r="C49" s="147">
        <f t="shared" si="6"/>
        <v>334538</v>
      </c>
      <c r="D49" s="147">
        <f t="shared" si="6"/>
        <v>42659</v>
      </c>
      <c r="E49" s="147">
        <f t="shared" si="6"/>
        <v>56393</v>
      </c>
      <c r="F49" s="147">
        <f t="shared" si="6"/>
        <v>7048</v>
      </c>
      <c r="G49" s="147">
        <f t="shared" si="6"/>
        <v>11492</v>
      </c>
      <c r="H49" s="147">
        <f t="shared" si="6"/>
        <v>21855</v>
      </c>
      <c r="I49" s="147">
        <f t="shared" si="6"/>
        <v>147646</v>
      </c>
      <c r="J49" s="147">
        <f t="shared" si="6"/>
        <v>1002283</v>
      </c>
      <c r="K49" s="147">
        <f t="shared" si="6"/>
        <v>0</v>
      </c>
      <c r="L49" s="147">
        <f t="shared" si="6"/>
        <v>28300</v>
      </c>
      <c r="M49" s="147">
        <f t="shared" si="6"/>
        <v>0</v>
      </c>
      <c r="N49" s="147">
        <f t="shared" si="6"/>
        <v>32493</v>
      </c>
      <c r="O49" s="147">
        <f t="shared" si="6"/>
        <v>0</v>
      </c>
      <c r="P49" s="148">
        <f t="shared" si="1"/>
        <v>3107718</v>
      </c>
      <c r="T49" s="53"/>
    </row>
    <row r="50" spans="1:20" x14ac:dyDescent="0.2">
      <c r="A50" s="94" t="s">
        <v>112</v>
      </c>
      <c r="B50" s="20">
        <v>1900773</v>
      </c>
      <c r="C50" s="20">
        <v>425669</v>
      </c>
      <c r="D50" s="20">
        <v>39242</v>
      </c>
      <c r="E50" s="20">
        <v>56393</v>
      </c>
      <c r="F50" s="20">
        <v>7048</v>
      </c>
      <c r="G50" s="20">
        <v>11492</v>
      </c>
      <c r="H50" s="20">
        <v>21855</v>
      </c>
      <c r="I50" s="20">
        <v>147646</v>
      </c>
      <c r="J50" s="20">
        <v>224558</v>
      </c>
      <c r="K50" s="20">
        <v>0</v>
      </c>
      <c r="L50" s="29">
        <v>28300</v>
      </c>
      <c r="M50" s="20">
        <v>0</v>
      </c>
      <c r="N50" s="77">
        <v>65588</v>
      </c>
      <c r="O50" s="29">
        <v>0</v>
      </c>
      <c r="P50" s="76">
        <f t="shared" si="1"/>
        <v>2928564</v>
      </c>
      <c r="T50" s="53"/>
    </row>
    <row r="51" spans="1:20" x14ac:dyDescent="0.2">
      <c r="A51" s="94" t="s">
        <v>94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9"/>
      <c r="M51" s="20"/>
      <c r="N51" s="29"/>
      <c r="O51" s="29"/>
      <c r="P51" s="76">
        <f t="shared" si="1"/>
        <v>0</v>
      </c>
      <c r="T51" s="53"/>
    </row>
    <row r="52" spans="1:20" x14ac:dyDescent="0.2">
      <c r="A52" s="75" t="s">
        <v>79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60"/>
      <c r="M52" s="51"/>
      <c r="N52" s="60"/>
      <c r="O52" s="60"/>
      <c r="P52" s="76">
        <f t="shared" si="1"/>
        <v>0</v>
      </c>
      <c r="T52" s="53"/>
    </row>
    <row r="53" spans="1:20" x14ac:dyDescent="0.2">
      <c r="A53" s="75" t="s">
        <v>80</v>
      </c>
      <c r="B53" s="51"/>
      <c r="C53" s="51"/>
      <c r="D53" s="51"/>
      <c r="E53" s="51"/>
      <c r="F53" s="51"/>
      <c r="G53" s="51"/>
      <c r="H53" s="51"/>
      <c r="I53" s="60"/>
      <c r="J53" s="60"/>
      <c r="K53" s="51"/>
      <c r="L53" s="60"/>
      <c r="M53" s="51"/>
      <c r="N53" s="60"/>
      <c r="O53" s="60"/>
      <c r="P53" s="76">
        <f t="shared" si="1"/>
        <v>0</v>
      </c>
      <c r="T53" s="53"/>
    </row>
    <row r="54" spans="1:20" x14ac:dyDescent="0.2">
      <c r="A54" s="75" t="s">
        <v>81</v>
      </c>
      <c r="B54" s="51">
        <v>-477762</v>
      </c>
      <c r="C54" s="51">
        <v>-91131</v>
      </c>
      <c r="D54" s="51">
        <v>3417</v>
      </c>
      <c r="E54" s="51"/>
      <c r="F54" s="51"/>
      <c r="G54" s="51"/>
      <c r="H54" s="51"/>
      <c r="I54" s="51"/>
      <c r="J54" s="51"/>
      <c r="K54" s="51"/>
      <c r="L54" s="60"/>
      <c r="M54" s="51"/>
      <c r="N54" s="60">
        <v>-33095</v>
      </c>
      <c r="O54" s="60"/>
      <c r="P54" s="76">
        <f t="shared" si="1"/>
        <v>-598571</v>
      </c>
      <c r="T54" s="53"/>
    </row>
    <row r="55" spans="1:20" x14ac:dyDescent="0.2">
      <c r="A55" s="75" t="s">
        <v>82</v>
      </c>
      <c r="B55" s="51"/>
      <c r="C55" s="51"/>
      <c r="D55" s="51"/>
      <c r="E55" s="51"/>
      <c r="F55" s="51"/>
      <c r="G55" s="51"/>
      <c r="H55" s="51"/>
      <c r="I55" s="51"/>
      <c r="J55" s="51">
        <v>777725</v>
      </c>
      <c r="K55" s="51"/>
      <c r="L55" s="60"/>
      <c r="M55" s="51"/>
      <c r="N55" s="60"/>
      <c r="O55" s="60"/>
      <c r="P55" s="76">
        <f t="shared" si="1"/>
        <v>777725</v>
      </c>
      <c r="T55" s="53"/>
    </row>
    <row r="56" spans="1:20" ht="13.2" x14ac:dyDescent="0.25">
      <c r="A56" s="64" t="s">
        <v>6</v>
      </c>
      <c r="B56" s="147">
        <f t="shared" ref="B56:O56" si="7">SUM(B57:B62)</f>
        <v>2159188</v>
      </c>
      <c r="C56" s="147">
        <f t="shared" si="7"/>
        <v>507607</v>
      </c>
      <c r="D56" s="147">
        <f t="shared" si="7"/>
        <v>64728</v>
      </c>
      <c r="E56" s="147">
        <f t="shared" si="7"/>
        <v>85567</v>
      </c>
      <c r="F56" s="147">
        <f t="shared" si="7"/>
        <v>10693</v>
      </c>
      <c r="G56" s="147">
        <f t="shared" si="7"/>
        <v>17437</v>
      </c>
      <c r="H56" s="147">
        <f t="shared" si="7"/>
        <v>55319</v>
      </c>
      <c r="I56" s="147">
        <f t="shared" si="7"/>
        <v>160807</v>
      </c>
      <c r="J56" s="147">
        <f t="shared" si="7"/>
        <v>866545</v>
      </c>
      <c r="K56" s="147">
        <f t="shared" si="7"/>
        <v>0</v>
      </c>
      <c r="L56" s="147">
        <f t="shared" si="7"/>
        <v>0</v>
      </c>
      <c r="M56" s="147">
        <f t="shared" si="7"/>
        <v>0</v>
      </c>
      <c r="N56" s="147">
        <f t="shared" si="7"/>
        <v>59832</v>
      </c>
      <c r="O56" s="147">
        <f t="shared" si="7"/>
        <v>1184</v>
      </c>
      <c r="P56" s="148">
        <f t="shared" si="1"/>
        <v>3988907</v>
      </c>
      <c r="T56" s="53"/>
    </row>
    <row r="57" spans="1:20" x14ac:dyDescent="0.2">
      <c r="A57" s="94" t="s">
        <v>112</v>
      </c>
      <c r="B57" s="20">
        <v>2884113</v>
      </c>
      <c r="C57" s="20">
        <v>645884</v>
      </c>
      <c r="D57" s="20">
        <v>59544</v>
      </c>
      <c r="E57" s="20">
        <v>85567</v>
      </c>
      <c r="F57" s="20">
        <v>10693</v>
      </c>
      <c r="G57" s="20">
        <v>17437</v>
      </c>
      <c r="H57" s="20">
        <v>55319</v>
      </c>
      <c r="I57" s="20">
        <v>160807</v>
      </c>
      <c r="J57" s="20">
        <v>194146</v>
      </c>
      <c r="K57" s="20">
        <v>0</v>
      </c>
      <c r="L57" s="29">
        <v>0</v>
      </c>
      <c r="M57" s="20">
        <v>0</v>
      </c>
      <c r="N57" s="77">
        <v>120770</v>
      </c>
      <c r="O57" s="29">
        <v>1184</v>
      </c>
      <c r="P57" s="76">
        <f t="shared" si="1"/>
        <v>4235464</v>
      </c>
      <c r="T57" s="53"/>
    </row>
    <row r="58" spans="1:20" x14ac:dyDescent="0.2">
      <c r="A58" s="94" t="s">
        <v>94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9"/>
      <c r="M58" s="20"/>
      <c r="N58" s="29"/>
      <c r="O58" s="29"/>
      <c r="P58" s="76">
        <f t="shared" si="1"/>
        <v>0</v>
      </c>
      <c r="T58" s="53"/>
    </row>
    <row r="59" spans="1:20" x14ac:dyDescent="0.2">
      <c r="A59" s="75" t="s">
        <v>79</v>
      </c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60"/>
      <c r="M59" s="51"/>
      <c r="N59" s="60"/>
      <c r="O59" s="60"/>
      <c r="P59" s="76">
        <f t="shared" si="1"/>
        <v>0</v>
      </c>
      <c r="T59" s="53"/>
    </row>
    <row r="60" spans="1:20" x14ac:dyDescent="0.2">
      <c r="A60" s="75" t="s">
        <v>80</v>
      </c>
      <c r="B60" s="51"/>
      <c r="C60" s="51"/>
      <c r="D60" s="51"/>
      <c r="E60" s="51"/>
      <c r="F60" s="51"/>
      <c r="G60" s="51"/>
      <c r="H60" s="51"/>
      <c r="I60" s="60"/>
      <c r="J60" s="60"/>
      <c r="K60" s="51"/>
      <c r="L60" s="60"/>
      <c r="M60" s="51"/>
      <c r="N60" s="60"/>
      <c r="O60" s="60"/>
      <c r="P60" s="76">
        <f t="shared" si="1"/>
        <v>0</v>
      </c>
      <c r="T60" s="53"/>
    </row>
    <row r="61" spans="1:20" x14ac:dyDescent="0.2">
      <c r="A61" s="75" t="s">
        <v>81</v>
      </c>
      <c r="B61" s="51">
        <v>-724925</v>
      </c>
      <c r="C61" s="51">
        <v>-138277</v>
      </c>
      <c r="D61" s="51">
        <v>5184</v>
      </c>
      <c r="E61" s="51"/>
      <c r="F61" s="51"/>
      <c r="G61" s="51"/>
      <c r="H61" s="51"/>
      <c r="I61" s="51"/>
      <c r="J61" s="51"/>
      <c r="K61" s="51"/>
      <c r="L61" s="60"/>
      <c r="M61" s="51"/>
      <c r="N61" s="60">
        <v>-60938</v>
      </c>
      <c r="O61" s="60"/>
      <c r="P61" s="76">
        <f t="shared" si="1"/>
        <v>-918956</v>
      </c>
      <c r="T61" s="53"/>
    </row>
    <row r="62" spans="1:20" x14ac:dyDescent="0.2">
      <c r="A62" s="75" t="s">
        <v>82</v>
      </c>
      <c r="B62" s="51"/>
      <c r="C62" s="51"/>
      <c r="D62" s="51"/>
      <c r="E62" s="51"/>
      <c r="F62" s="51"/>
      <c r="G62" s="51"/>
      <c r="H62" s="51"/>
      <c r="I62" s="51"/>
      <c r="J62" s="51">
        <v>672399</v>
      </c>
      <c r="K62" s="51"/>
      <c r="L62" s="60"/>
      <c r="M62" s="51"/>
      <c r="N62" s="60"/>
      <c r="O62" s="60"/>
      <c r="P62" s="76">
        <f t="shared" si="1"/>
        <v>672399</v>
      </c>
      <c r="T62" s="53"/>
    </row>
    <row r="63" spans="1:20" ht="13.2" x14ac:dyDescent="0.25">
      <c r="A63" s="64" t="s">
        <v>7</v>
      </c>
      <c r="B63" s="147">
        <f t="shared" ref="B63:O63" si="8">SUM(B64:B69)</f>
        <v>1241684</v>
      </c>
      <c r="C63" s="147">
        <f t="shared" si="8"/>
        <v>291909</v>
      </c>
      <c r="D63" s="147">
        <f t="shared" si="8"/>
        <v>37223</v>
      </c>
      <c r="E63" s="147">
        <f t="shared" si="8"/>
        <v>49207</v>
      </c>
      <c r="F63" s="147">
        <f t="shared" si="8"/>
        <v>6150</v>
      </c>
      <c r="G63" s="147">
        <f t="shared" si="8"/>
        <v>10027</v>
      </c>
      <c r="H63" s="147">
        <f t="shared" si="8"/>
        <v>21854</v>
      </c>
      <c r="I63" s="147">
        <f t="shared" si="8"/>
        <v>167096</v>
      </c>
      <c r="J63" s="147">
        <f t="shared" si="8"/>
        <v>1252973</v>
      </c>
      <c r="K63" s="147">
        <f t="shared" si="8"/>
        <v>0</v>
      </c>
      <c r="L63" s="147">
        <f t="shared" si="8"/>
        <v>63197</v>
      </c>
      <c r="M63" s="147">
        <f t="shared" si="8"/>
        <v>0</v>
      </c>
      <c r="N63" s="147">
        <f t="shared" si="8"/>
        <v>23647</v>
      </c>
      <c r="O63" s="147">
        <f t="shared" si="8"/>
        <v>0</v>
      </c>
      <c r="P63" s="148">
        <f t="shared" si="1"/>
        <v>3164967</v>
      </c>
      <c r="T63" s="53"/>
    </row>
    <row r="64" spans="1:20" x14ac:dyDescent="0.2">
      <c r="A64" s="94" t="s">
        <v>112</v>
      </c>
      <c r="B64" s="20">
        <v>1658566</v>
      </c>
      <c r="C64" s="20">
        <v>371428</v>
      </c>
      <c r="D64" s="20">
        <v>34242</v>
      </c>
      <c r="E64" s="20">
        <v>49207</v>
      </c>
      <c r="F64" s="20">
        <v>6150</v>
      </c>
      <c r="G64" s="20">
        <v>10027</v>
      </c>
      <c r="H64" s="20">
        <v>21854</v>
      </c>
      <c r="I64" s="20">
        <v>167096</v>
      </c>
      <c r="J64" s="20">
        <v>280724</v>
      </c>
      <c r="K64" s="20">
        <v>0</v>
      </c>
      <c r="L64" s="29">
        <v>63197</v>
      </c>
      <c r="M64" s="20">
        <v>0</v>
      </c>
      <c r="N64" s="77">
        <v>47732</v>
      </c>
      <c r="O64" s="29">
        <v>0</v>
      </c>
      <c r="P64" s="76">
        <f t="shared" si="1"/>
        <v>2710223</v>
      </c>
      <c r="T64" s="53"/>
    </row>
    <row r="65" spans="1:20" x14ac:dyDescent="0.2">
      <c r="A65" s="94" t="s">
        <v>94</v>
      </c>
      <c r="B65" s="51"/>
      <c r="C65" s="51"/>
      <c r="D65" s="20"/>
      <c r="E65" s="20"/>
      <c r="F65" s="20"/>
      <c r="G65" s="20"/>
      <c r="H65" s="20"/>
      <c r="I65" s="20"/>
      <c r="J65" s="20"/>
      <c r="K65" s="20"/>
      <c r="L65" s="29"/>
      <c r="M65" s="20"/>
      <c r="N65" s="29"/>
      <c r="O65" s="29"/>
      <c r="P65" s="76">
        <f t="shared" si="1"/>
        <v>0</v>
      </c>
      <c r="T65" s="53"/>
    </row>
    <row r="66" spans="1:20" x14ac:dyDescent="0.2">
      <c r="A66" s="75" t="s">
        <v>79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60"/>
      <c r="M66" s="51"/>
      <c r="N66" s="60"/>
      <c r="O66" s="60"/>
      <c r="P66" s="76">
        <f t="shared" si="1"/>
        <v>0</v>
      </c>
      <c r="T66" s="53"/>
    </row>
    <row r="67" spans="1:20" x14ac:dyDescent="0.2">
      <c r="A67" s="75" t="s">
        <v>80</v>
      </c>
      <c r="B67" s="51"/>
      <c r="C67" s="51"/>
      <c r="D67" s="51"/>
      <c r="E67" s="51"/>
      <c r="F67" s="51"/>
      <c r="G67" s="51"/>
      <c r="H67" s="51"/>
      <c r="I67" s="60"/>
      <c r="J67" s="60"/>
      <c r="K67" s="51"/>
      <c r="L67" s="60"/>
      <c r="M67" s="51"/>
      <c r="N67" s="60"/>
      <c r="O67" s="60"/>
      <c r="P67" s="76">
        <f t="shared" si="1"/>
        <v>0</v>
      </c>
      <c r="T67" s="53"/>
    </row>
    <row r="68" spans="1:20" x14ac:dyDescent="0.2">
      <c r="A68" s="75" t="s">
        <v>81</v>
      </c>
      <c r="B68" s="51">
        <v>-416882</v>
      </c>
      <c r="C68" s="51">
        <v>-79519</v>
      </c>
      <c r="D68" s="51">
        <v>2981</v>
      </c>
      <c r="E68" s="51"/>
      <c r="F68" s="51"/>
      <c r="G68" s="51"/>
      <c r="H68" s="51"/>
      <c r="I68" s="51"/>
      <c r="J68" s="51"/>
      <c r="K68" s="51"/>
      <c r="L68" s="60"/>
      <c r="M68" s="51"/>
      <c r="N68" s="60">
        <v>-24085</v>
      </c>
      <c r="O68" s="60"/>
      <c r="P68" s="76">
        <f t="shared" si="1"/>
        <v>-517505</v>
      </c>
      <c r="T68" s="53"/>
    </row>
    <row r="69" spans="1:20" x14ac:dyDescent="0.2">
      <c r="A69" s="75" t="s">
        <v>82</v>
      </c>
      <c r="B69" s="51"/>
      <c r="C69" s="51"/>
      <c r="D69" s="51"/>
      <c r="E69" s="51"/>
      <c r="F69" s="51"/>
      <c r="G69" s="51"/>
      <c r="H69" s="51"/>
      <c r="I69" s="51"/>
      <c r="J69" s="51">
        <v>972249</v>
      </c>
      <c r="K69" s="51"/>
      <c r="L69" s="60"/>
      <c r="M69" s="51"/>
      <c r="N69" s="60"/>
      <c r="O69" s="60"/>
      <c r="P69" s="76">
        <f t="shared" si="1"/>
        <v>972249</v>
      </c>
      <c r="T69" s="53"/>
    </row>
    <row r="70" spans="1:20" ht="13.2" x14ac:dyDescent="0.25">
      <c r="A70" s="64" t="s">
        <v>8</v>
      </c>
      <c r="B70" s="147">
        <f t="shared" ref="B70:O70" si="9">SUM(B71:B76)</f>
        <v>16789735</v>
      </c>
      <c r="C70" s="147">
        <f t="shared" si="9"/>
        <v>3947128</v>
      </c>
      <c r="D70" s="147">
        <f t="shared" si="9"/>
        <v>503323</v>
      </c>
      <c r="E70" s="147">
        <f t="shared" si="9"/>
        <v>665363</v>
      </c>
      <c r="F70" s="147">
        <f t="shared" si="9"/>
        <v>83152</v>
      </c>
      <c r="G70" s="147">
        <f t="shared" si="9"/>
        <v>135589</v>
      </c>
      <c r="H70" s="147">
        <f t="shared" si="9"/>
        <v>55319</v>
      </c>
      <c r="I70" s="147">
        <f t="shared" si="9"/>
        <v>789891</v>
      </c>
      <c r="J70" s="147">
        <f t="shared" si="9"/>
        <v>888906</v>
      </c>
      <c r="K70" s="147">
        <f t="shared" si="9"/>
        <v>0</v>
      </c>
      <c r="L70" s="147">
        <f t="shared" si="9"/>
        <v>2708603</v>
      </c>
      <c r="M70" s="147">
        <f t="shared" si="9"/>
        <v>0</v>
      </c>
      <c r="N70" s="147">
        <f t="shared" si="9"/>
        <v>0</v>
      </c>
      <c r="O70" s="147">
        <f t="shared" si="9"/>
        <v>564</v>
      </c>
      <c r="P70" s="148">
        <f t="shared" si="1"/>
        <v>26567573</v>
      </c>
      <c r="T70" s="53"/>
    </row>
    <row r="71" spans="1:20" x14ac:dyDescent="0.2">
      <c r="A71" s="94" t="s">
        <v>112</v>
      </c>
      <c r="B71" s="20">
        <v>22426716</v>
      </c>
      <c r="C71" s="20">
        <v>5022362</v>
      </c>
      <c r="D71" s="20">
        <v>463012</v>
      </c>
      <c r="E71" s="20">
        <v>665363</v>
      </c>
      <c r="F71" s="20">
        <v>83152</v>
      </c>
      <c r="G71" s="20">
        <v>135589</v>
      </c>
      <c r="H71" s="20">
        <v>55319</v>
      </c>
      <c r="I71" s="20">
        <v>789891</v>
      </c>
      <c r="J71" s="20">
        <v>199156</v>
      </c>
      <c r="K71" s="20">
        <v>0</v>
      </c>
      <c r="L71" s="29">
        <v>2708603</v>
      </c>
      <c r="M71" s="20">
        <v>0</v>
      </c>
      <c r="N71" s="77">
        <v>0</v>
      </c>
      <c r="O71" s="51">
        <v>564</v>
      </c>
      <c r="P71" s="76">
        <f t="shared" si="1"/>
        <v>32549727</v>
      </c>
      <c r="T71" s="53"/>
    </row>
    <row r="72" spans="1:20" x14ac:dyDescent="0.2">
      <c r="A72" s="94" t="s">
        <v>94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9"/>
      <c r="M72" s="20"/>
      <c r="N72" s="29"/>
      <c r="O72" s="29"/>
      <c r="P72" s="76">
        <f t="shared" si="1"/>
        <v>0</v>
      </c>
      <c r="T72" s="53"/>
    </row>
    <row r="73" spans="1:20" x14ac:dyDescent="0.2">
      <c r="A73" s="75" t="s">
        <v>79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60"/>
      <c r="M73" s="51"/>
      <c r="N73" s="60"/>
      <c r="O73" s="60"/>
      <c r="P73" s="76">
        <f t="shared" si="1"/>
        <v>0</v>
      </c>
      <c r="T73" s="53"/>
    </row>
    <row r="74" spans="1:20" x14ac:dyDescent="0.2">
      <c r="A74" s="75" t="s">
        <v>80</v>
      </c>
      <c r="B74" s="51"/>
      <c r="C74" s="51"/>
      <c r="D74" s="51"/>
      <c r="E74" s="51"/>
      <c r="F74" s="51"/>
      <c r="G74" s="51"/>
      <c r="H74" s="51"/>
      <c r="I74" s="60"/>
      <c r="J74" s="60"/>
      <c r="K74" s="51"/>
      <c r="L74" s="60"/>
      <c r="M74" s="51"/>
      <c r="N74" s="60"/>
      <c r="O74" s="60"/>
      <c r="P74" s="76">
        <f t="shared" si="1"/>
        <v>0</v>
      </c>
      <c r="T74" s="53"/>
    </row>
    <row r="75" spans="1:20" x14ac:dyDescent="0.2">
      <c r="A75" s="75" t="s">
        <v>81</v>
      </c>
      <c r="B75" s="51">
        <v>-5636981</v>
      </c>
      <c r="C75" s="51">
        <v>-1075234</v>
      </c>
      <c r="D75" s="51">
        <v>40311</v>
      </c>
      <c r="E75" s="51"/>
      <c r="F75" s="51"/>
      <c r="G75" s="51"/>
      <c r="H75" s="51"/>
      <c r="I75" s="51"/>
      <c r="J75" s="51"/>
      <c r="K75" s="51"/>
      <c r="L75" s="60"/>
      <c r="M75" s="51"/>
      <c r="N75" s="60">
        <v>0</v>
      </c>
      <c r="O75" s="60"/>
      <c r="P75" s="76">
        <f t="shared" si="1"/>
        <v>-6671904</v>
      </c>
      <c r="T75" s="53"/>
    </row>
    <row r="76" spans="1:20" x14ac:dyDescent="0.2">
      <c r="A76" s="75" t="s">
        <v>82</v>
      </c>
      <c r="B76" s="51"/>
      <c r="C76" s="51"/>
      <c r="D76" s="51"/>
      <c r="E76" s="51"/>
      <c r="F76" s="51"/>
      <c r="G76" s="51"/>
      <c r="H76" s="51"/>
      <c r="I76" s="51"/>
      <c r="J76" s="51">
        <v>689750</v>
      </c>
      <c r="K76" s="51"/>
      <c r="L76" s="60"/>
      <c r="M76" s="51"/>
      <c r="N76" s="60"/>
      <c r="O76" s="60"/>
      <c r="P76" s="76">
        <f t="shared" si="1"/>
        <v>689750</v>
      </c>
      <c r="T76" s="53"/>
    </row>
    <row r="77" spans="1:20" ht="13.2" x14ac:dyDescent="0.25">
      <c r="A77" s="64" t="s">
        <v>9</v>
      </c>
      <c r="B77" s="147">
        <f t="shared" ref="B77:O77" si="10">SUM(B78:B83)</f>
        <v>1076974</v>
      </c>
      <c r="C77" s="147">
        <f t="shared" si="10"/>
        <v>253187</v>
      </c>
      <c r="D77" s="147">
        <f t="shared" si="10"/>
        <v>32286</v>
      </c>
      <c r="E77" s="147">
        <f t="shared" si="10"/>
        <v>42680</v>
      </c>
      <c r="F77" s="147">
        <f t="shared" si="10"/>
        <v>5334</v>
      </c>
      <c r="G77" s="147">
        <f t="shared" si="10"/>
        <v>8697</v>
      </c>
      <c r="H77" s="147">
        <f t="shared" si="10"/>
        <v>21855</v>
      </c>
      <c r="I77" s="147">
        <f t="shared" si="10"/>
        <v>108167</v>
      </c>
      <c r="J77" s="147">
        <f t="shared" si="10"/>
        <v>838400</v>
      </c>
      <c r="K77" s="147">
        <f t="shared" si="10"/>
        <v>0</v>
      </c>
      <c r="L77" s="147">
        <f t="shared" si="10"/>
        <v>15888</v>
      </c>
      <c r="M77" s="147">
        <f t="shared" si="10"/>
        <v>0</v>
      </c>
      <c r="N77" s="147">
        <f t="shared" si="10"/>
        <v>6588</v>
      </c>
      <c r="O77" s="147">
        <f t="shared" si="10"/>
        <v>14</v>
      </c>
      <c r="P77" s="148">
        <f>SUM(B77:O77)</f>
        <v>2410070</v>
      </c>
      <c r="T77" s="53"/>
    </row>
    <row r="78" spans="1:20" x14ac:dyDescent="0.2">
      <c r="A78" s="94" t="s">
        <v>112</v>
      </c>
      <c r="B78" s="20">
        <v>1438557</v>
      </c>
      <c r="C78" s="20">
        <v>322158</v>
      </c>
      <c r="D78" s="20">
        <v>29700</v>
      </c>
      <c r="E78" s="20">
        <v>42680</v>
      </c>
      <c r="F78" s="20">
        <v>5334</v>
      </c>
      <c r="G78" s="20">
        <v>8697</v>
      </c>
      <c r="H78" s="20">
        <v>21855</v>
      </c>
      <c r="I78" s="20">
        <v>108167</v>
      </c>
      <c r="J78" s="20">
        <v>187841</v>
      </c>
      <c r="K78" s="20">
        <v>0</v>
      </c>
      <c r="L78" s="29">
        <v>15888</v>
      </c>
      <c r="M78" s="20">
        <v>0</v>
      </c>
      <c r="N78" s="77">
        <v>13299</v>
      </c>
      <c r="O78" s="29">
        <v>14</v>
      </c>
      <c r="P78" s="76">
        <f t="shared" si="1"/>
        <v>2194190</v>
      </c>
      <c r="T78" s="53"/>
    </row>
    <row r="79" spans="1:20" x14ac:dyDescent="0.2">
      <c r="A79" s="94" t="s">
        <v>94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9"/>
      <c r="M79" s="20"/>
      <c r="N79" s="29"/>
      <c r="O79" s="29"/>
      <c r="P79" s="76">
        <f t="shared" si="1"/>
        <v>0</v>
      </c>
      <c r="T79" s="53"/>
    </row>
    <row r="80" spans="1:20" x14ac:dyDescent="0.2">
      <c r="A80" s="75" t="s">
        <v>79</v>
      </c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60"/>
      <c r="M80" s="51"/>
      <c r="N80" s="60"/>
      <c r="O80" s="60"/>
      <c r="P80" s="76">
        <f t="shared" si="1"/>
        <v>0</v>
      </c>
      <c r="T80" s="53"/>
    </row>
    <row r="81" spans="1:20" x14ac:dyDescent="0.2">
      <c r="A81" s="75" t="s">
        <v>80</v>
      </c>
      <c r="B81" s="51"/>
      <c r="C81" s="51"/>
      <c r="D81" s="51"/>
      <c r="E81" s="51"/>
      <c r="F81" s="51"/>
      <c r="G81" s="51"/>
      <c r="H81" s="51"/>
      <c r="I81" s="60"/>
      <c r="J81" s="60"/>
      <c r="K81" s="51"/>
      <c r="L81" s="60"/>
      <c r="M81" s="51"/>
      <c r="N81" s="60"/>
      <c r="O81" s="60"/>
      <c r="P81" s="76">
        <f t="shared" si="1"/>
        <v>0</v>
      </c>
      <c r="T81" s="53"/>
    </row>
    <row r="82" spans="1:20" x14ac:dyDescent="0.2">
      <c r="A82" s="75" t="s">
        <v>81</v>
      </c>
      <c r="B82" s="51">
        <v>-361583</v>
      </c>
      <c r="C82" s="51">
        <v>-68971</v>
      </c>
      <c r="D82" s="51">
        <v>2586</v>
      </c>
      <c r="E82" s="51"/>
      <c r="F82" s="51"/>
      <c r="G82" s="51"/>
      <c r="H82" s="51"/>
      <c r="I82" s="51"/>
      <c r="J82" s="51"/>
      <c r="K82" s="51"/>
      <c r="L82" s="60"/>
      <c r="M82" s="51"/>
      <c r="N82" s="60">
        <v>-6711</v>
      </c>
      <c r="O82" s="60"/>
      <c r="P82" s="76">
        <f t="shared" si="1"/>
        <v>-434679</v>
      </c>
      <c r="T82" s="53"/>
    </row>
    <row r="83" spans="1:20" x14ac:dyDescent="0.2">
      <c r="A83" s="75" t="s">
        <v>82</v>
      </c>
      <c r="B83" s="51"/>
      <c r="C83" s="51"/>
      <c r="D83" s="51"/>
      <c r="E83" s="51"/>
      <c r="F83" s="51"/>
      <c r="G83" s="51"/>
      <c r="H83" s="51"/>
      <c r="I83" s="51"/>
      <c r="J83" s="51">
        <v>650559</v>
      </c>
      <c r="K83" s="51"/>
      <c r="L83" s="60"/>
      <c r="M83" s="51"/>
      <c r="N83" s="60"/>
      <c r="O83" s="60"/>
      <c r="P83" s="76">
        <f t="shared" si="1"/>
        <v>650559</v>
      </c>
      <c r="T83" s="53"/>
    </row>
    <row r="84" spans="1:20" ht="13.2" x14ac:dyDescent="0.25">
      <c r="A84" s="64" t="s">
        <v>10</v>
      </c>
      <c r="B84" s="147">
        <f t="shared" ref="B84:O84" si="11">SUM(B85:B90)</f>
        <v>1551272</v>
      </c>
      <c r="C84" s="147">
        <f t="shared" si="11"/>
        <v>364693</v>
      </c>
      <c r="D84" s="147">
        <f t="shared" si="11"/>
        <v>46505</v>
      </c>
      <c r="E84" s="147">
        <f t="shared" si="11"/>
        <v>61476</v>
      </c>
      <c r="F84" s="147">
        <f t="shared" si="11"/>
        <v>7683</v>
      </c>
      <c r="G84" s="147">
        <f t="shared" si="11"/>
        <v>12528</v>
      </c>
      <c r="H84" s="147">
        <f t="shared" si="11"/>
        <v>21854</v>
      </c>
      <c r="I84" s="147">
        <f t="shared" si="11"/>
        <v>141923</v>
      </c>
      <c r="J84" s="147">
        <f t="shared" si="11"/>
        <v>935378</v>
      </c>
      <c r="K84" s="147">
        <f t="shared" si="11"/>
        <v>0</v>
      </c>
      <c r="L84" s="147">
        <f t="shared" si="11"/>
        <v>26954</v>
      </c>
      <c r="M84" s="147">
        <f t="shared" si="11"/>
        <v>0</v>
      </c>
      <c r="N84" s="147">
        <f t="shared" si="11"/>
        <v>30929</v>
      </c>
      <c r="O84" s="147">
        <f t="shared" si="11"/>
        <v>17</v>
      </c>
      <c r="P84" s="148">
        <f t="shared" si="1"/>
        <v>3201212</v>
      </c>
      <c r="T84" s="53"/>
    </row>
    <row r="85" spans="1:20" x14ac:dyDescent="0.2">
      <c r="A85" s="94" t="s">
        <v>112</v>
      </c>
      <c r="B85" s="20">
        <v>2072097</v>
      </c>
      <c r="C85" s="20">
        <v>464038</v>
      </c>
      <c r="D85" s="20">
        <v>42780</v>
      </c>
      <c r="E85" s="20">
        <v>61476</v>
      </c>
      <c r="F85" s="20">
        <v>7683</v>
      </c>
      <c r="G85" s="20">
        <v>12528</v>
      </c>
      <c r="H85" s="20">
        <v>21854</v>
      </c>
      <c r="I85" s="20">
        <v>141923</v>
      </c>
      <c r="J85" s="20">
        <v>209568</v>
      </c>
      <c r="K85" s="20">
        <v>0</v>
      </c>
      <c r="L85" s="29">
        <v>26954</v>
      </c>
      <c r="M85" s="20">
        <v>0</v>
      </c>
      <c r="N85" s="77">
        <v>62430</v>
      </c>
      <c r="O85" s="29">
        <v>17</v>
      </c>
      <c r="P85" s="76">
        <f t="shared" si="1"/>
        <v>3123348</v>
      </c>
      <c r="T85" s="53"/>
    </row>
    <row r="86" spans="1:20" x14ac:dyDescent="0.2">
      <c r="A86" s="94" t="s">
        <v>94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9"/>
      <c r="M86" s="20"/>
      <c r="N86" s="29"/>
      <c r="O86" s="29"/>
      <c r="P86" s="76">
        <f t="shared" si="1"/>
        <v>0</v>
      </c>
      <c r="T86" s="53"/>
    </row>
    <row r="87" spans="1:20" x14ac:dyDescent="0.2">
      <c r="A87" s="75" t="s">
        <v>79</v>
      </c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60"/>
      <c r="M87" s="51"/>
      <c r="N87" s="60"/>
      <c r="O87" s="60"/>
      <c r="P87" s="76">
        <f t="shared" si="1"/>
        <v>0</v>
      </c>
      <c r="T87" s="53"/>
    </row>
    <row r="88" spans="1:20" x14ac:dyDescent="0.2">
      <c r="A88" s="75" t="s">
        <v>80</v>
      </c>
      <c r="B88" s="51"/>
      <c r="C88" s="51"/>
      <c r="D88" s="51"/>
      <c r="E88" s="51"/>
      <c r="F88" s="51"/>
      <c r="G88" s="51"/>
      <c r="H88" s="51"/>
      <c r="I88" s="60"/>
      <c r="J88" s="60"/>
      <c r="K88" s="51"/>
      <c r="L88" s="60"/>
      <c r="M88" s="51"/>
      <c r="N88" s="60"/>
      <c r="O88" s="60"/>
      <c r="P88" s="76">
        <f t="shared" si="1"/>
        <v>0</v>
      </c>
      <c r="T88" s="53"/>
    </row>
    <row r="89" spans="1:20" x14ac:dyDescent="0.2">
      <c r="A89" s="75" t="s">
        <v>81</v>
      </c>
      <c r="B89" s="51">
        <v>-520825</v>
      </c>
      <c r="C89" s="51">
        <v>-99345</v>
      </c>
      <c r="D89" s="51">
        <v>3725</v>
      </c>
      <c r="E89" s="51"/>
      <c r="F89" s="51"/>
      <c r="G89" s="51"/>
      <c r="H89" s="51"/>
      <c r="I89" s="51"/>
      <c r="J89" s="51"/>
      <c r="K89" s="51"/>
      <c r="L89" s="60"/>
      <c r="M89" s="51"/>
      <c r="N89" s="60">
        <v>-31501</v>
      </c>
      <c r="O89" s="60"/>
      <c r="P89" s="76">
        <f t="shared" si="1"/>
        <v>-647946</v>
      </c>
      <c r="T89" s="53"/>
    </row>
    <row r="90" spans="1:20" x14ac:dyDescent="0.2">
      <c r="A90" s="75" t="s">
        <v>82</v>
      </c>
      <c r="B90" s="51"/>
      <c r="C90" s="51"/>
      <c r="D90" s="51"/>
      <c r="E90" s="51"/>
      <c r="F90" s="51"/>
      <c r="G90" s="51"/>
      <c r="H90" s="51"/>
      <c r="I90" s="51"/>
      <c r="J90" s="51">
        <v>725810</v>
      </c>
      <c r="K90" s="51"/>
      <c r="L90" s="60"/>
      <c r="M90" s="51"/>
      <c r="N90" s="60"/>
      <c r="O90" s="60"/>
      <c r="P90" s="76">
        <f t="shared" ref="P90:P164" si="12">SUM(B90:O90)</f>
        <v>725810</v>
      </c>
      <c r="T90" s="53"/>
    </row>
    <row r="91" spans="1:20" ht="13.2" x14ac:dyDescent="0.25">
      <c r="A91" s="64" t="s">
        <v>11</v>
      </c>
      <c r="B91" s="147">
        <f t="shared" ref="B91:O91" si="13">SUM(B92:B97)</f>
        <v>3807233</v>
      </c>
      <c r="C91" s="147">
        <f t="shared" si="13"/>
        <v>895049</v>
      </c>
      <c r="D91" s="147">
        <f t="shared" si="13"/>
        <v>114133</v>
      </c>
      <c r="E91" s="147">
        <f t="shared" si="13"/>
        <v>150877</v>
      </c>
      <c r="F91" s="147">
        <f t="shared" si="13"/>
        <v>18855</v>
      </c>
      <c r="G91" s="147">
        <f t="shared" si="13"/>
        <v>30746</v>
      </c>
      <c r="H91" s="147">
        <f t="shared" si="13"/>
        <v>55319</v>
      </c>
      <c r="I91" s="147">
        <f t="shared" si="13"/>
        <v>250079</v>
      </c>
      <c r="J91" s="147">
        <f t="shared" si="13"/>
        <v>922434</v>
      </c>
      <c r="K91" s="147">
        <f t="shared" si="13"/>
        <v>0</v>
      </c>
      <c r="L91" s="147">
        <f t="shared" si="13"/>
        <v>0</v>
      </c>
      <c r="M91" s="147">
        <f t="shared" si="13"/>
        <v>0</v>
      </c>
      <c r="N91" s="147">
        <f t="shared" si="13"/>
        <v>181433</v>
      </c>
      <c r="O91" s="147">
        <f t="shared" si="13"/>
        <v>602</v>
      </c>
      <c r="P91" s="148">
        <f t="shared" si="12"/>
        <v>6426760</v>
      </c>
      <c r="T91" s="53"/>
    </row>
    <row r="92" spans="1:20" x14ac:dyDescent="0.2">
      <c r="A92" s="94" t="s">
        <v>112</v>
      </c>
      <c r="B92" s="20">
        <v>5085473</v>
      </c>
      <c r="C92" s="20">
        <v>1138868</v>
      </c>
      <c r="D92" s="20">
        <v>104992</v>
      </c>
      <c r="E92" s="20">
        <v>150877</v>
      </c>
      <c r="F92" s="20">
        <v>18855</v>
      </c>
      <c r="G92" s="20">
        <v>30746</v>
      </c>
      <c r="H92" s="20">
        <v>55319</v>
      </c>
      <c r="I92" s="20">
        <v>250079</v>
      </c>
      <c r="J92" s="20">
        <v>206668</v>
      </c>
      <c r="K92" s="20">
        <v>0</v>
      </c>
      <c r="L92" s="29">
        <v>0</v>
      </c>
      <c r="M92" s="20">
        <v>0</v>
      </c>
      <c r="N92" s="77">
        <v>366222</v>
      </c>
      <c r="O92" s="29">
        <v>602</v>
      </c>
      <c r="P92" s="76">
        <f t="shared" si="12"/>
        <v>7408701</v>
      </c>
      <c r="T92" s="53"/>
    </row>
    <row r="93" spans="1:20" x14ac:dyDescent="0.2">
      <c r="A93" s="94" t="s">
        <v>94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9"/>
      <c r="M93" s="20"/>
      <c r="N93" s="29"/>
      <c r="O93" s="29"/>
      <c r="P93" s="76">
        <f t="shared" si="12"/>
        <v>0</v>
      </c>
      <c r="T93" s="53"/>
    </row>
    <row r="94" spans="1:20" x14ac:dyDescent="0.2">
      <c r="A94" s="75" t="s">
        <v>79</v>
      </c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60"/>
      <c r="M94" s="51"/>
      <c r="N94" s="60"/>
      <c r="O94" s="60"/>
      <c r="P94" s="76">
        <f t="shared" si="12"/>
        <v>0</v>
      </c>
      <c r="T94" s="53"/>
    </row>
    <row r="95" spans="1:20" x14ac:dyDescent="0.2">
      <c r="A95" s="75" t="s">
        <v>80</v>
      </c>
      <c r="B95" s="51"/>
      <c r="C95" s="51"/>
      <c r="D95" s="51"/>
      <c r="E95" s="51"/>
      <c r="F95" s="51"/>
      <c r="G95" s="51"/>
      <c r="H95" s="51"/>
      <c r="I95" s="60"/>
      <c r="J95" s="60"/>
      <c r="K95" s="51"/>
      <c r="L95" s="60"/>
      <c r="M95" s="51"/>
      <c r="N95" s="60"/>
      <c r="O95" s="60"/>
      <c r="P95" s="76">
        <f t="shared" si="12"/>
        <v>0</v>
      </c>
      <c r="T95" s="53"/>
    </row>
    <row r="96" spans="1:20" x14ac:dyDescent="0.2">
      <c r="A96" s="75" t="s">
        <v>81</v>
      </c>
      <c r="B96" s="51">
        <v>-1278240</v>
      </c>
      <c r="C96" s="51">
        <v>-243819</v>
      </c>
      <c r="D96" s="51">
        <v>9141</v>
      </c>
      <c r="E96" s="51"/>
      <c r="F96" s="51"/>
      <c r="G96" s="51"/>
      <c r="H96" s="51"/>
      <c r="I96" s="51"/>
      <c r="J96" s="51"/>
      <c r="K96" s="51"/>
      <c r="L96" s="60"/>
      <c r="M96" s="51"/>
      <c r="N96" s="60">
        <v>-184789</v>
      </c>
      <c r="O96" s="60"/>
      <c r="P96" s="76">
        <f t="shared" si="12"/>
        <v>-1697707</v>
      </c>
      <c r="T96" s="53"/>
    </row>
    <row r="97" spans="1:20" x14ac:dyDescent="0.2">
      <c r="A97" s="75" t="s">
        <v>82</v>
      </c>
      <c r="B97" s="51"/>
      <c r="C97" s="51"/>
      <c r="D97" s="51"/>
      <c r="E97" s="51"/>
      <c r="F97" s="51"/>
      <c r="G97" s="51"/>
      <c r="H97" s="51"/>
      <c r="I97" s="51"/>
      <c r="J97" s="51">
        <v>715766</v>
      </c>
      <c r="K97" s="51"/>
      <c r="L97" s="60"/>
      <c r="M97" s="51"/>
      <c r="N97" s="60"/>
      <c r="O97" s="60"/>
      <c r="P97" s="76">
        <f t="shared" si="12"/>
        <v>715766</v>
      </c>
      <c r="T97" s="53"/>
    </row>
    <row r="98" spans="1:20" ht="13.2" x14ac:dyDescent="0.25">
      <c r="A98" s="64" t="s">
        <v>12</v>
      </c>
      <c r="B98" s="147">
        <f t="shared" ref="B98:O98" si="14">SUM(B99:B104)</f>
        <v>1956256</v>
      </c>
      <c r="C98" s="147">
        <f t="shared" si="14"/>
        <v>459899</v>
      </c>
      <c r="D98" s="147">
        <f t="shared" si="14"/>
        <v>58645</v>
      </c>
      <c r="E98" s="147">
        <f t="shared" si="14"/>
        <v>77525</v>
      </c>
      <c r="F98" s="147">
        <f t="shared" si="14"/>
        <v>9688</v>
      </c>
      <c r="G98" s="147">
        <f t="shared" si="14"/>
        <v>15798</v>
      </c>
      <c r="H98" s="147">
        <f t="shared" si="14"/>
        <v>21855</v>
      </c>
      <c r="I98" s="147">
        <f t="shared" si="14"/>
        <v>153626</v>
      </c>
      <c r="J98" s="147">
        <f t="shared" si="14"/>
        <v>848787</v>
      </c>
      <c r="K98" s="147">
        <f t="shared" si="14"/>
        <v>0</v>
      </c>
      <c r="L98" s="147">
        <f t="shared" si="14"/>
        <v>105010</v>
      </c>
      <c r="M98" s="147">
        <f t="shared" si="14"/>
        <v>0</v>
      </c>
      <c r="N98" s="147">
        <f t="shared" si="14"/>
        <v>56761</v>
      </c>
      <c r="O98" s="147">
        <f t="shared" si="14"/>
        <v>60</v>
      </c>
      <c r="P98" s="148">
        <f t="shared" si="12"/>
        <v>3763910</v>
      </c>
      <c r="T98" s="53"/>
    </row>
    <row r="99" spans="1:20" x14ac:dyDescent="0.2">
      <c r="A99" s="94" t="s">
        <v>112</v>
      </c>
      <c r="B99" s="20">
        <v>2613049</v>
      </c>
      <c r="C99" s="20">
        <v>585180</v>
      </c>
      <c r="D99" s="20">
        <v>53948</v>
      </c>
      <c r="E99" s="20">
        <v>77525</v>
      </c>
      <c r="F99" s="20">
        <v>9688</v>
      </c>
      <c r="G99" s="20">
        <v>15798</v>
      </c>
      <c r="H99" s="20">
        <v>21855</v>
      </c>
      <c r="I99" s="20">
        <v>153626</v>
      </c>
      <c r="J99" s="20">
        <v>190168</v>
      </c>
      <c r="K99" s="20">
        <v>0</v>
      </c>
      <c r="L99" s="29">
        <v>105010</v>
      </c>
      <c r="M99" s="20">
        <v>0</v>
      </c>
      <c r="N99" s="77">
        <v>114573</v>
      </c>
      <c r="O99" s="29">
        <v>60</v>
      </c>
      <c r="P99" s="76">
        <f t="shared" si="12"/>
        <v>3940480</v>
      </c>
      <c r="T99" s="53"/>
    </row>
    <row r="100" spans="1:20" x14ac:dyDescent="0.2">
      <c r="A100" s="94" t="s">
        <v>94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9"/>
      <c r="M100" s="20"/>
      <c r="N100" s="29"/>
      <c r="O100" s="29"/>
      <c r="P100" s="76">
        <f t="shared" si="12"/>
        <v>0</v>
      </c>
      <c r="T100" s="53"/>
    </row>
    <row r="101" spans="1:20" x14ac:dyDescent="0.2">
      <c r="A101" s="75" t="s">
        <v>79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60"/>
      <c r="M101" s="51"/>
      <c r="N101" s="60"/>
      <c r="O101" s="60"/>
      <c r="P101" s="76">
        <f t="shared" si="12"/>
        <v>0</v>
      </c>
      <c r="T101" s="53"/>
    </row>
    <row r="102" spans="1:20" x14ac:dyDescent="0.2">
      <c r="A102" s="75" t="s">
        <v>80</v>
      </c>
      <c r="B102" s="51"/>
      <c r="C102" s="51"/>
      <c r="D102" s="51"/>
      <c r="E102" s="51"/>
      <c r="F102" s="51"/>
      <c r="G102" s="51"/>
      <c r="H102" s="51"/>
      <c r="I102" s="60"/>
      <c r="J102" s="60"/>
      <c r="K102" s="51"/>
      <c r="L102" s="60"/>
      <c r="M102" s="51"/>
      <c r="N102" s="60"/>
      <c r="O102" s="60"/>
      <c r="P102" s="76">
        <f t="shared" si="12"/>
        <v>0</v>
      </c>
      <c r="T102" s="53"/>
    </row>
    <row r="103" spans="1:20" x14ac:dyDescent="0.2">
      <c r="A103" s="75" t="s">
        <v>81</v>
      </c>
      <c r="B103" s="51">
        <v>-656793</v>
      </c>
      <c r="C103" s="51">
        <v>-125281</v>
      </c>
      <c r="D103" s="51">
        <v>4697</v>
      </c>
      <c r="E103" s="51"/>
      <c r="F103" s="51"/>
      <c r="G103" s="51"/>
      <c r="H103" s="51"/>
      <c r="I103" s="51"/>
      <c r="J103" s="51"/>
      <c r="K103" s="51"/>
      <c r="L103" s="60"/>
      <c r="M103" s="51"/>
      <c r="N103" s="60">
        <v>-57812</v>
      </c>
      <c r="O103" s="60"/>
      <c r="P103" s="76">
        <f>SUM(B103:O103)</f>
        <v>-835189</v>
      </c>
      <c r="T103" s="53"/>
    </row>
    <row r="104" spans="1:20" x14ac:dyDescent="0.2">
      <c r="A104" s="75" t="s">
        <v>82</v>
      </c>
      <c r="B104" s="51"/>
      <c r="C104" s="51"/>
      <c r="D104" s="51"/>
      <c r="E104" s="51"/>
      <c r="F104" s="51"/>
      <c r="G104" s="51"/>
      <c r="H104" s="51"/>
      <c r="I104" s="51"/>
      <c r="J104" s="51">
        <v>658619</v>
      </c>
      <c r="K104" s="51"/>
      <c r="L104" s="60"/>
      <c r="M104" s="51"/>
      <c r="N104" s="60"/>
      <c r="O104" s="60"/>
      <c r="P104" s="76">
        <f t="shared" si="12"/>
        <v>658619</v>
      </c>
      <c r="T104" s="53"/>
    </row>
    <row r="105" spans="1:20" ht="13.2" x14ac:dyDescent="0.25">
      <c r="A105" s="64" t="s">
        <v>13</v>
      </c>
      <c r="B105" s="147">
        <f t="shared" ref="B105:O105" si="15">SUM(B106:B111)</f>
        <v>1256153</v>
      </c>
      <c r="C105" s="147">
        <f t="shared" si="15"/>
        <v>295311</v>
      </c>
      <c r="D105" s="147">
        <f t="shared" si="15"/>
        <v>37657</v>
      </c>
      <c r="E105" s="147">
        <f t="shared" si="15"/>
        <v>49780</v>
      </c>
      <c r="F105" s="147">
        <f t="shared" si="15"/>
        <v>6221</v>
      </c>
      <c r="G105" s="147">
        <f t="shared" si="15"/>
        <v>10144</v>
      </c>
      <c r="H105" s="147">
        <f t="shared" si="15"/>
        <v>55319</v>
      </c>
      <c r="I105" s="147">
        <f t="shared" si="15"/>
        <v>125240</v>
      </c>
      <c r="J105" s="147">
        <f t="shared" si="15"/>
        <v>920263</v>
      </c>
      <c r="K105" s="147">
        <f t="shared" si="15"/>
        <v>0</v>
      </c>
      <c r="L105" s="147">
        <f t="shared" si="15"/>
        <v>29510</v>
      </c>
      <c r="M105" s="147">
        <f t="shared" si="15"/>
        <v>0</v>
      </c>
      <c r="N105" s="147">
        <f t="shared" si="15"/>
        <v>18140</v>
      </c>
      <c r="O105" s="147">
        <f t="shared" si="15"/>
        <v>0</v>
      </c>
      <c r="P105" s="148">
        <f t="shared" si="12"/>
        <v>2803738</v>
      </c>
      <c r="T105" s="53"/>
    </row>
    <row r="106" spans="1:20" x14ac:dyDescent="0.2">
      <c r="A106" s="94" t="s">
        <v>112</v>
      </c>
      <c r="B106" s="20">
        <v>1677893</v>
      </c>
      <c r="C106" s="20">
        <v>375756</v>
      </c>
      <c r="D106" s="20">
        <v>34641</v>
      </c>
      <c r="E106" s="20">
        <v>49780</v>
      </c>
      <c r="F106" s="20">
        <v>6221</v>
      </c>
      <c r="G106" s="20">
        <v>10144</v>
      </c>
      <c r="H106" s="20">
        <v>55319</v>
      </c>
      <c r="I106" s="20">
        <v>125240</v>
      </c>
      <c r="J106" s="20">
        <v>206182</v>
      </c>
      <c r="K106" s="20">
        <v>0</v>
      </c>
      <c r="L106" s="29">
        <v>29510</v>
      </c>
      <c r="M106" s="20">
        <v>0</v>
      </c>
      <c r="N106" s="77">
        <v>36616</v>
      </c>
      <c r="O106" s="29">
        <v>0</v>
      </c>
      <c r="P106" s="76">
        <f t="shared" si="12"/>
        <v>2607302</v>
      </c>
      <c r="T106" s="53"/>
    </row>
    <row r="107" spans="1:20" x14ac:dyDescent="0.2">
      <c r="A107" s="94" t="s">
        <v>94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9"/>
      <c r="M107" s="20"/>
      <c r="N107" s="29"/>
      <c r="O107" s="29"/>
      <c r="P107" s="76">
        <f t="shared" si="12"/>
        <v>0</v>
      </c>
      <c r="T107" s="53"/>
    </row>
    <row r="108" spans="1:20" x14ac:dyDescent="0.2">
      <c r="A108" s="75" t="s">
        <v>79</v>
      </c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60"/>
      <c r="M108" s="51"/>
      <c r="N108" s="60"/>
      <c r="O108" s="60"/>
      <c r="P108" s="76">
        <f t="shared" si="12"/>
        <v>0</v>
      </c>
      <c r="T108" s="53"/>
    </row>
    <row r="109" spans="1:20" x14ac:dyDescent="0.2">
      <c r="A109" s="75" t="s">
        <v>80</v>
      </c>
      <c r="B109" s="51"/>
      <c r="C109" s="51"/>
      <c r="D109" s="51"/>
      <c r="E109" s="51"/>
      <c r="F109" s="51"/>
      <c r="G109" s="51"/>
      <c r="H109" s="51"/>
      <c r="I109" s="60"/>
      <c r="J109" s="60"/>
      <c r="K109" s="51"/>
      <c r="L109" s="60"/>
      <c r="M109" s="51"/>
      <c r="N109" s="60"/>
      <c r="O109" s="60"/>
      <c r="P109" s="76">
        <f t="shared" si="12"/>
        <v>0</v>
      </c>
      <c r="T109" s="53"/>
    </row>
    <row r="110" spans="1:20" x14ac:dyDescent="0.2">
      <c r="A110" s="75" t="s">
        <v>81</v>
      </c>
      <c r="B110" s="51">
        <v>-421740</v>
      </c>
      <c r="C110" s="51">
        <v>-80445</v>
      </c>
      <c r="D110" s="51">
        <v>3016</v>
      </c>
      <c r="E110" s="51"/>
      <c r="F110" s="51"/>
      <c r="G110" s="51"/>
      <c r="H110" s="51"/>
      <c r="I110" s="51"/>
      <c r="J110" s="51"/>
      <c r="K110" s="51"/>
      <c r="L110" s="60"/>
      <c r="M110" s="51"/>
      <c r="N110" s="60">
        <v>-18476</v>
      </c>
      <c r="O110" s="60"/>
      <c r="P110" s="76">
        <f t="shared" si="12"/>
        <v>-517645</v>
      </c>
      <c r="T110" s="53"/>
    </row>
    <row r="111" spans="1:20" x14ac:dyDescent="0.2">
      <c r="A111" s="75" t="s">
        <v>82</v>
      </c>
      <c r="B111" s="51"/>
      <c r="C111" s="51"/>
      <c r="D111" s="51"/>
      <c r="E111" s="51"/>
      <c r="F111" s="51"/>
      <c r="G111" s="51"/>
      <c r="H111" s="51"/>
      <c r="I111" s="51"/>
      <c r="J111" s="51">
        <v>714081</v>
      </c>
      <c r="K111" s="51"/>
      <c r="L111" s="60"/>
      <c r="M111" s="51"/>
      <c r="N111" s="60"/>
      <c r="O111" s="60"/>
      <c r="P111" s="76">
        <f t="shared" si="12"/>
        <v>714081</v>
      </c>
      <c r="T111" s="53"/>
    </row>
    <row r="112" spans="1:20" ht="13.2" x14ac:dyDescent="0.25">
      <c r="A112" s="64" t="s">
        <v>14</v>
      </c>
      <c r="B112" s="147">
        <f t="shared" ref="B112:O112" si="16">SUM(B113:B118)</f>
        <v>2200059</v>
      </c>
      <c r="C112" s="147">
        <f t="shared" si="16"/>
        <v>517215</v>
      </c>
      <c r="D112" s="147">
        <f t="shared" si="16"/>
        <v>65953</v>
      </c>
      <c r="E112" s="147">
        <f t="shared" si="16"/>
        <v>87186</v>
      </c>
      <c r="F112" s="147">
        <f t="shared" si="16"/>
        <v>10896</v>
      </c>
      <c r="G112" s="147">
        <f t="shared" si="16"/>
        <v>17767</v>
      </c>
      <c r="H112" s="147">
        <f t="shared" si="16"/>
        <v>55319</v>
      </c>
      <c r="I112" s="147">
        <f t="shared" si="16"/>
        <v>176258</v>
      </c>
      <c r="J112" s="147">
        <f t="shared" si="16"/>
        <v>1016227</v>
      </c>
      <c r="K112" s="147">
        <f t="shared" si="16"/>
        <v>0</v>
      </c>
      <c r="L112" s="147">
        <f t="shared" si="16"/>
        <v>276811</v>
      </c>
      <c r="M112" s="147">
        <f t="shared" si="16"/>
        <v>0</v>
      </c>
      <c r="N112" s="147">
        <f t="shared" si="16"/>
        <v>62714</v>
      </c>
      <c r="O112" s="147">
        <f t="shared" si="16"/>
        <v>776</v>
      </c>
      <c r="P112" s="148">
        <f t="shared" si="12"/>
        <v>4487181</v>
      </c>
      <c r="T112" s="53"/>
    </row>
    <row r="113" spans="1:20" x14ac:dyDescent="0.2">
      <c r="A113" s="94" t="s">
        <v>112</v>
      </c>
      <c r="B113" s="20">
        <v>2938706</v>
      </c>
      <c r="C113" s="20">
        <v>658109</v>
      </c>
      <c r="D113" s="20">
        <v>60671</v>
      </c>
      <c r="E113" s="20">
        <v>87186</v>
      </c>
      <c r="F113" s="20">
        <v>10896</v>
      </c>
      <c r="G113" s="20">
        <v>17767</v>
      </c>
      <c r="H113" s="20">
        <v>55319</v>
      </c>
      <c r="I113" s="20">
        <v>176258</v>
      </c>
      <c r="J113" s="20">
        <v>227682</v>
      </c>
      <c r="K113" s="20">
        <v>0</v>
      </c>
      <c r="L113" s="29">
        <v>276811</v>
      </c>
      <c r="M113" s="20">
        <v>0</v>
      </c>
      <c r="N113" s="77">
        <v>126588</v>
      </c>
      <c r="O113" s="29">
        <v>776</v>
      </c>
      <c r="P113" s="76">
        <f t="shared" si="12"/>
        <v>4636769</v>
      </c>
      <c r="T113" s="53"/>
    </row>
    <row r="114" spans="1:20" x14ac:dyDescent="0.2">
      <c r="A114" s="94" t="s">
        <v>94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9"/>
      <c r="M114" s="20"/>
      <c r="N114" s="29"/>
      <c r="O114" s="29"/>
      <c r="P114" s="76">
        <f t="shared" si="12"/>
        <v>0</v>
      </c>
      <c r="T114" s="53"/>
    </row>
    <row r="115" spans="1:20" x14ac:dyDescent="0.2">
      <c r="A115" s="75" t="s">
        <v>79</v>
      </c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60"/>
      <c r="M115" s="51"/>
      <c r="N115" s="60"/>
      <c r="O115" s="60"/>
      <c r="P115" s="76">
        <f t="shared" si="12"/>
        <v>0</v>
      </c>
      <c r="T115" s="53"/>
    </row>
    <row r="116" spans="1:20" x14ac:dyDescent="0.2">
      <c r="A116" s="75" t="s">
        <v>80</v>
      </c>
      <c r="B116" s="51"/>
      <c r="C116" s="51"/>
      <c r="D116" s="51"/>
      <c r="E116" s="51"/>
      <c r="F116" s="51"/>
      <c r="G116" s="51"/>
      <c r="H116" s="51"/>
      <c r="I116" s="60"/>
      <c r="J116" s="60"/>
      <c r="K116" s="51"/>
      <c r="L116" s="60"/>
      <c r="M116" s="51"/>
      <c r="N116" s="60"/>
      <c r="O116" s="60"/>
      <c r="P116" s="76">
        <f t="shared" si="12"/>
        <v>0</v>
      </c>
      <c r="T116" s="53"/>
    </row>
    <row r="117" spans="1:20" x14ac:dyDescent="0.2">
      <c r="A117" s="75" t="s">
        <v>81</v>
      </c>
      <c r="B117" s="51">
        <v>-738647</v>
      </c>
      <c r="C117" s="51">
        <v>-140894</v>
      </c>
      <c r="D117" s="51">
        <v>5282</v>
      </c>
      <c r="E117" s="51"/>
      <c r="F117" s="51"/>
      <c r="G117" s="51"/>
      <c r="H117" s="51"/>
      <c r="I117" s="51"/>
      <c r="J117" s="51"/>
      <c r="K117" s="51"/>
      <c r="L117" s="60"/>
      <c r="M117" s="51"/>
      <c r="N117" s="60">
        <v>-63874</v>
      </c>
      <c r="O117" s="60"/>
      <c r="P117" s="76">
        <f t="shared" si="12"/>
        <v>-938133</v>
      </c>
      <c r="T117" s="53"/>
    </row>
    <row r="118" spans="1:20" x14ac:dyDescent="0.2">
      <c r="A118" s="75" t="s">
        <v>82</v>
      </c>
      <c r="B118" s="51"/>
      <c r="C118" s="51"/>
      <c r="D118" s="51"/>
      <c r="E118" s="51"/>
      <c r="F118" s="51"/>
      <c r="G118" s="51"/>
      <c r="H118" s="51"/>
      <c r="I118" s="51"/>
      <c r="J118" s="51">
        <v>788545</v>
      </c>
      <c r="K118" s="51"/>
      <c r="L118" s="60"/>
      <c r="M118" s="51"/>
      <c r="N118" s="60"/>
      <c r="O118" s="60"/>
      <c r="P118" s="76">
        <f t="shared" si="12"/>
        <v>788545</v>
      </c>
      <c r="T118" s="53"/>
    </row>
    <row r="119" spans="1:20" ht="13.2" x14ac:dyDescent="0.25">
      <c r="A119" s="64" t="s">
        <v>15</v>
      </c>
      <c r="B119" s="147">
        <f t="shared" ref="B119:O119" si="17">SUM(B120:B125)</f>
        <v>2083381</v>
      </c>
      <c r="C119" s="147">
        <f t="shared" si="17"/>
        <v>489785</v>
      </c>
      <c r="D119" s="147">
        <f t="shared" si="17"/>
        <v>62455</v>
      </c>
      <c r="E119" s="147">
        <f t="shared" si="17"/>
        <v>82562</v>
      </c>
      <c r="F119" s="147">
        <f t="shared" si="17"/>
        <v>10318</v>
      </c>
      <c r="G119" s="147">
        <f t="shared" si="17"/>
        <v>16825</v>
      </c>
      <c r="H119" s="147">
        <f t="shared" si="17"/>
        <v>21854</v>
      </c>
      <c r="I119" s="147">
        <f t="shared" si="17"/>
        <v>173601</v>
      </c>
      <c r="J119" s="147">
        <f t="shared" si="17"/>
        <v>958461</v>
      </c>
      <c r="K119" s="147">
        <f t="shared" si="17"/>
        <v>0</v>
      </c>
      <c r="L119" s="147">
        <f t="shared" si="17"/>
        <v>26527</v>
      </c>
      <c r="M119" s="147">
        <f t="shared" si="17"/>
        <v>0</v>
      </c>
      <c r="N119" s="147">
        <f t="shared" si="17"/>
        <v>0</v>
      </c>
      <c r="O119" s="147">
        <f t="shared" si="17"/>
        <v>20541</v>
      </c>
      <c r="P119" s="148">
        <f t="shared" si="12"/>
        <v>3946310</v>
      </c>
      <c r="T119" s="53"/>
    </row>
    <row r="120" spans="1:20" x14ac:dyDescent="0.2">
      <c r="A120" s="94" t="s">
        <v>112</v>
      </c>
      <c r="B120" s="20">
        <v>2782854</v>
      </c>
      <c r="C120" s="20">
        <v>623207</v>
      </c>
      <c r="D120" s="20">
        <v>57453</v>
      </c>
      <c r="E120" s="20">
        <v>82562</v>
      </c>
      <c r="F120" s="20">
        <v>10318</v>
      </c>
      <c r="G120" s="20">
        <v>16825</v>
      </c>
      <c r="H120" s="20">
        <v>21854</v>
      </c>
      <c r="I120" s="20">
        <v>173601</v>
      </c>
      <c r="J120" s="20">
        <v>214740</v>
      </c>
      <c r="K120" s="20">
        <v>0</v>
      </c>
      <c r="L120" s="29">
        <v>26527</v>
      </c>
      <c r="M120" s="20">
        <v>0</v>
      </c>
      <c r="N120" s="77">
        <v>0</v>
      </c>
      <c r="O120" s="29">
        <v>20541</v>
      </c>
      <c r="P120" s="76">
        <f t="shared" si="12"/>
        <v>4030482</v>
      </c>
      <c r="T120" s="53"/>
    </row>
    <row r="121" spans="1:20" x14ac:dyDescent="0.2">
      <c r="A121" s="94" t="s">
        <v>94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9"/>
      <c r="M121" s="20"/>
      <c r="N121" s="29"/>
      <c r="O121" s="29"/>
      <c r="P121" s="76">
        <f t="shared" si="12"/>
        <v>0</v>
      </c>
      <c r="T121" s="53"/>
    </row>
    <row r="122" spans="1:20" x14ac:dyDescent="0.2">
      <c r="A122" s="75" t="s">
        <v>79</v>
      </c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60"/>
      <c r="M122" s="51"/>
      <c r="N122" s="60"/>
      <c r="O122" s="60"/>
      <c r="P122" s="76">
        <f t="shared" si="12"/>
        <v>0</v>
      </c>
      <c r="T122" s="53"/>
    </row>
    <row r="123" spans="1:20" x14ac:dyDescent="0.2">
      <c r="A123" s="75" t="s">
        <v>80</v>
      </c>
      <c r="B123" s="51"/>
      <c r="C123" s="51"/>
      <c r="D123" s="51"/>
      <c r="E123" s="51"/>
      <c r="F123" s="51"/>
      <c r="G123" s="51"/>
      <c r="H123" s="51"/>
      <c r="I123" s="60"/>
      <c r="J123" s="60"/>
      <c r="K123" s="51"/>
      <c r="L123" s="60"/>
      <c r="M123" s="51"/>
      <c r="N123" s="60"/>
      <c r="O123" s="60"/>
      <c r="P123" s="76">
        <f t="shared" si="12"/>
        <v>0</v>
      </c>
      <c r="T123" s="53"/>
    </row>
    <row r="124" spans="1:20" x14ac:dyDescent="0.2">
      <c r="A124" s="75" t="s">
        <v>81</v>
      </c>
      <c r="B124" s="51">
        <v>-699473</v>
      </c>
      <c r="C124" s="51">
        <v>-133422</v>
      </c>
      <c r="D124" s="51">
        <v>5002</v>
      </c>
      <c r="E124" s="51"/>
      <c r="F124" s="51"/>
      <c r="G124" s="51"/>
      <c r="H124" s="51"/>
      <c r="I124" s="51"/>
      <c r="J124" s="51"/>
      <c r="K124" s="51"/>
      <c r="L124" s="60"/>
      <c r="M124" s="51"/>
      <c r="N124" s="60">
        <v>0</v>
      </c>
      <c r="O124" s="60"/>
      <c r="P124" s="76">
        <f t="shared" si="12"/>
        <v>-827893</v>
      </c>
      <c r="T124" s="53"/>
    </row>
    <row r="125" spans="1:20" x14ac:dyDescent="0.2">
      <c r="A125" s="75" t="s">
        <v>82</v>
      </c>
      <c r="B125" s="51"/>
      <c r="C125" s="51"/>
      <c r="D125" s="51"/>
      <c r="E125" s="51"/>
      <c r="F125" s="51"/>
      <c r="G125" s="51"/>
      <c r="H125" s="51"/>
      <c r="I125" s="51"/>
      <c r="J125" s="51">
        <v>743721</v>
      </c>
      <c r="K125" s="51"/>
      <c r="L125" s="60"/>
      <c r="M125" s="51"/>
      <c r="N125" s="60"/>
      <c r="O125" s="60"/>
      <c r="P125" s="76">
        <f t="shared" si="12"/>
        <v>743721</v>
      </c>
      <c r="T125" s="53"/>
    </row>
    <row r="126" spans="1:20" ht="13.2" x14ac:dyDescent="0.25">
      <c r="A126" s="64" t="s">
        <v>16</v>
      </c>
      <c r="B126" s="147">
        <f t="shared" ref="B126:O126" si="18">SUM(B127:B132)</f>
        <v>2021417</v>
      </c>
      <c r="C126" s="147">
        <f t="shared" si="18"/>
        <v>475217</v>
      </c>
      <c r="D126" s="147">
        <f t="shared" si="18"/>
        <v>60598</v>
      </c>
      <c r="E126" s="147">
        <f t="shared" si="18"/>
        <v>80107</v>
      </c>
      <c r="F126" s="147">
        <f t="shared" si="18"/>
        <v>10011</v>
      </c>
      <c r="G126" s="147">
        <f t="shared" si="18"/>
        <v>16324</v>
      </c>
      <c r="H126" s="147">
        <f t="shared" si="18"/>
        <v>21855</v>
      </c>
      <c r="I126" s="147">
        <f t="shared" si="18"/>
        <v>176054</v>
      </c>
      <c r="J126" s="147">
        <f t="shared" si="18"/>
        <v>1005998</v>
      </c>
      <c r="K126" s="147">
        <f t="shared" si="18"/>
        <v>93</v>
      </c>
      <c r="L126" s="147">
        <f t="shared" si="18"/>
        <v>85293</v>
      </c>
      <c r="M126" s="147">
        <f t="shared" si="18"/>
        <v>0</v>
      </c>
      <c r="N126" s="147">
        <f t="shared" si="18"/>
        <v>63237</v>
      </c>
      <c r="O126" s="147">
        <f t="shared" si="18"/>
        <v>67</v>
      </c>
      <c r="P126" s="148">
        <f t="shared" si="12"/>
        <v>4016271</v>
      </c>
      <c r="T126" s="53"/>
    </row>
    <row r="127" spans="1:20" x14ac:dyDescent="0.2">
      <c r="A127" s="94" t="s">
        <v>112</v>
      </c>
      <c r="B127" s="20">
        <v>2700087</v>
      </c>
      <c r="C127" s="20">
        <v>604671</v>
      </c>
      <c r="D127" s="20">
        <v>55745</v>
      </c>
      <c r="E127" s="20">
        <v>80107</v>
      </c>
      <c r="F127" s="20">
        <v>10011</v>
      </c>
      <c r="G127" s="20">
        <v>16324</v>
      </c>
      <c r="H127" s="20">
        <v>21855</v>
      </c>
      <c r="I127" s="20">
        <v>176054</v>
      </c>
      <c r="J127" s="20">
        <v>225390</v>
      </c>
      <c r="K127" s="20">
        <v>93</v>
      </c>
      <c r="L127" s="29">
        <v>85293</v>
      </c>
      <c r="M127" s="20">
        <v>0</v>
      </c>
      <c r="N127" s="77">
        <v>127644</v>
      </c>
      <c r="O127" s="29">
        <v>67</v>
      </c>
      <c r="P127" s="76">
        <f t="shared" si="12"/>
        <v>4103341</v>
      </c>
      <c r="T127" s="53"/>
    </row>
    <row r="128" spans="1:20" x14ac:dyDescent="0.2">
      <c r="A128" s="94" t="s">
        <v>94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9"/>
      <c r="M128" s="20"/>
      <c r="N128" s="29"/>
      <c r="O128" s="29"/>
      <c r="P128" s="76">
        <f t="shared" si="12"/>
        <v>0</v>
      </c>
      <c r="T128" s="53"/>
    </row>
    <row r="129" spans="1:20" x14ac:dyDescent="0.2">
      <c r="A129" s="75" t="s">
        <v>79</v>
      </c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60"/>
      <c r="M129" s="51"/>
      <c r="N129" s="60"/>
      <c r="O129" s="60"/>
      <c r="P129" s="76">
        <f t="shared" si="12"/>
        <v>0</v>
      </c>
      <c r="T129" s="53"/>
    </row>
    <row r="130" spans="1:20" x14ac:dyDescent="0.2">
      <c r="A130" s="75" t="s">
        <v>80</v>
      </c>
      <c r="B130" s="51"/>
      <c r="C130" s="51"/>
      <c r="D130" s="51"/>
      <c r="E130" s="51"/>
      <c r="F130" s="51"/>
      <c r="G130" s="51"/>
      <c r="H130" s="51"/>
      <c r="I130" s="60"/>
      <c r="J130" s="60"/>
      <c r="K130" s="51"/>
      <c r="L130" s="60"/>
      <c r="M130" s="51"/>
      <c r="N130" s="60"/>
      <c r="O130" s="60"/>
      <c r="P130" s="76">
        <f t="shared" si="12"/>
        <v>0</v>
      </c>
      <c r="T130" s="53"/>
    </row>
    <row r="131" spans="1:20" x14ac:dyDescent="0.2">
      <c r="A131" s="75" t="s">
        <v>81</v>
      </c>
      <c r="B131" s="51">
        <v>-678670</v>
      </c>
      <c r="C131" s="51">
        <v>-129454</v>
      </c>
      <c r="D131" s="51">
        <v>4853</v>
      </c>
      <c r="E131" s="51"/>
      <c r="F131" s="51"/>
      <c r="G131" s="51"/>
      <c r="H131" s="51"/>
      <c r="I131" s="51"/>
      <c r="J131" s="51"/>
      <c r="K131" s="51"/>
      <c r="L131" s="60"/>
      <c r="M131" s="51"/>
      <c r="N131" s="60">
        <v>-64407</v>
      </c>
      <c r="O131" s="60"/>
      <c r="P131" s="76">
        <f t="shared" si="12"/>
        <v>-867678</v>
      </c>
      <c r="T131" s="53"/>
    </row>
    <row r="132" spans="1:20" x14ac:dyDescent="0.2">
      <c r="A132" s="75" t="s">
        <v>82</v>
      </c>
      <c r="B132" s="51"/>
      <c r="C132" s="51"/>
      <c r="D132" s="51"/>
      <c r="E132" s="51"/>
      <c r="F132" s="51"/>
      <c r="G132" s="51"/>
      <c r="H132" s="51"/>
      <c r="I132" s="51"/>
      <c r="J132" s="51">
        <v>780608</v>
      </c>
      <c r="K132" s="51"/>
      <c r="L132" s="60"/>
      <c r="M132" s="51"/>
      <c r="N132" s="60"/>
      <c r="O132" s="60"/>
      <c r="P132" s="76">
        <f t="shared" si="12"/>
        <v>780608</v>
      </c>
      <c r="T132" s="53"/>
    </row>
    <row r="133" spans="1:20" ht="13.2" x14ac:dyDescent="0.25">
      <c r="A133" s="64" t="s">
        <v>17</v>
      </c>
      <c r="B133" s="147">
        <f t="shared" ref="B133:O133" si="19">SUM(B134:B139)</f>
        <v>1431114</v>
      </c>
      <c r="C133" s="147">
        <f t="shared" si="19"/>
        <v>336444</v>
      </c>
      <c r="D133" s="147">
        <f t="shared" si="19"/>
        <v>42902</v>
      </c>
      <c r="E133" s="147">
        <f t="shared" si="19"/>
        <v>56714</v>
      </c>
      <c r="F133" s="147">
        <f t="shared" si="19"/>
        <v>7088</v>
      </c>
      <c r="G133" s="147">
        <f t="shared" si="19"/>
        <v>11557</v>
      </c>
      <c r="H133" s="147">
        <f t="shared" si="19"/>
        <v>21854</v>
      </c>
      <c r="I133" s="147">
        <f t="shared" si="19"/>
        <v>132503</v>
      </c>
      <c r="J133" s="147">
        <f t="shared" si="19"/>
        <v>910111</v>
      </c>
      <c r="K133" s="147">
        <f t="shared" si="19"/>
        <v>0</v>
      </c>
      <c r="L133" s="147">
        <f t="shared" si="19"/>
        <v>83457</v>
      </c>
      <c r="M133" s="147">
        <f t="shared" si="19"/>
        <v>0</v>
      </c>
      <c r="N133" s="147">
        <f t="shared" si="19"/>
        <v>19127</v>
      </c>
      <c r="O133" s="147">
        <f t="shared" si="19"/>
        <v>36</v>
      </c>
      <c r="P133" s="148">
        <f t="shared" si="12"/>
        <v>3052907</v>
      </c>
      <c r="T133" s="53"/>
    </row>
    <row r="134" spans="1:20" x14ac:dyDescent="0.2">
      <c r="A134" s="94" t="s">
        <v>112</v>
      </c>
      <c r="B134" s="20">
        <v>1911596</v>
      </c>
      <c r="C134" s="20">
        <v>428094</v>
      </c>
      <c r="D134" s="20">
        <v>39466</v>
      </c>
      <c r="E134" s="20">
        <v>56714</v>
      </c>
      <c r="F134" s="20">
        <v>7088</v>
      </c>
      <c r="G134" s="20">
        <v>11557</v>
      </c>
      <c r="H134" s="20">
        <v>21854</v>
      </c>
      <c r="I134" s="20">
        <v>132503</v>
      </c>
      <c r="J134" s="20">
        <v>203907</v>
      </c>
      <c r="K134" s="20">
        <v>0</v>
      </c>
      <c r="L134" s="29">
        <v>83457</v>
      </c>
      <c r="M134" s="20">
        <v>0</v>
      </c>
      <c r="N134" s="77">
        <v>38608</v>
      </c>
      <c r="O134" s="29">
        <v>36</v>
      </c>
      <c r="P134" s="76">
        <f t="shared" si="12"/>
        <v>2934880</v>
      </c>
      <c r="T134" s="53"/>
    </row>
    <row r="135" spans="1:20" x14ac:dyDescent="0.2">
      <c r="A135" s="94" t="s">
        <v>94</v>
      </c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9"/>
      <c r="M135" s="20"/>
      <c r="N135" s="29"/>
      <c r="O135" s="29"/>
      <c r="P135" s="76">
        <f t="shared" si="12"/>
        <v>0</v>
      </c>
      <c r="T135" s="53"/>
    </row>
    <row r="136" spans="1:20" x14ac:dyDescent="0.2">
      <c r="A136" s="75" t="s">
        <v>79</v>
      </c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60"/>
      <c r="M136" s="51"/>
      <c r="N136" s="60"/>
      <c r="O136" s="60"/>
      <c r="P136" s="76">
        <f t="shared" si="12"/>
        <v>0</v>
      </c>
      <c r="T136" s="53"/>
    </row>
    <row r="137" spans="1:20" x14ac:dyDescent="0.2">
      <c r="A137" s="75" t="s">
        <v>80</v>
      </c>
      <c r="B137" s="51"/>
      <c r="C137" s="51"/>
      <c r="D137" s="51"/>
      <c r="E137" s="51"/>
      <c r="F137" s="51"/>
      <c r="G137" s="51"/>
      <c r="H137" s="51"/>
      <c r="I137" s="60"/>
      <c r="J137" s="60"/>
      <c r="K137" s="51"/>
      <c r="L137" s="60"/>
      <c r="M137" s="51"/>
      <c r="N137" s="60"/>
      <c r="O137" s="60"/>
      <c r="P137" s="76">
        <f t="shared" si="12"/>
        <v>0</v>
      </c>
      <c r="T137" s="53"/>
    </row>
    <row r="138" spans="1:20" x14ac:dyDescent="0.2">
      <c r="A138" s="75" t="s">
        <v>81</v>
      </c>
      <c r="B138" s="51">
        <v>-480482</v>
      </c>
      <c r="C138" s="51">
        <v>-91650</v>
      </c>
      <c r="D138" s="51">
        <v>3436</v>
      </c>
      <c r="E138" s="51"/>
      <c r="F138" s="51"/>
      <c r="G138" s="51"/>
      <c r="H138" s="51"/>
      <c r="I138" s="51"/>
      <c r="J138" s="51"/>
      <c r="K138" s="51"/>
      <c r="L138" s="60"/>
      <c r="M138" s="51"/>
      <c r="N138" s="60">
        <v>-19481</v>
      </c>
      <c r="O138" s="60"/>
      <c r="P138" s="76">
        <f t="shared" si="12"/>
        <v>-588177</v>
      </c>
      <c r="T138" s="53"/>
    </row>
    <row r="139" spans="1:20" x14ac:dyDescent="0.2">
      <c r="A139" s="75" t="s">
        <v>82</v>
      </c>
      <c r="B139" s="51"/>
      <c r="C139" s="51"/>
      <c r="D139" s="51"/>
      <c r="E139" s="51"/>
      <c r="F139" s="51"/>
      <c r="G139" s="51"/>
      <c r="H139" s="51"/>
      <c r="I139" s="51"/>
      <c r="J139" s="51">
        <v>706204</v>
      </c>
      <c r="K139" s="51"/>
      <c r="L139" s="60"/>
      <c r="M139" s="51"/>
      <c r="N139" s="60"/>
      <c r="O139" s="60"/>
      <c r="P139" s="76">
        <f t="shared" si="12"/>
        <v>706204</v>
      </c>
      <c r="T139" s="53"/>
    </row>
    <row r="140" spans="1:20" ht="13.2" x14ac:dyDescent="0.25">
      <c r="A140" s="64" t="s">
        <v>18</v>
      </c>
      <c r="B140" s="147">
        <f t="shared" ref="B140:O140" si="20">SUM(B141:B146)</f>
        <v>1927995</v>
      </c>
      <c r="C140" s="147">
        <f t="shared" si="20"/>
        <v>453255</v>
      </c>
      <c r="D140" s="147">
        <f t="shared" si="20"/>
        <v>57797</v>
      </c>
      <c r="E140" s="147">
        <f t="shared" si="20"/>
        <v>76405</v>
      </c>
      <c r="F140" s="147">
        <f t="shared" si="20"/>
        <v>9548</v>
      </c>
      <c r="G140" s="147">
        <f t="shared" si="20"/>
        <v>15570</v>
      </c>
      <c r="H140" s="147">
        <f t="shared" si="20"/>
        <v>21855</v>
      </c>
      <c r="I140" s="147">
        <f t="shared" si="20"/>
        <v>150799</v>
      </c>
      <c r="J140" s="147">
        <f t="shared" si="20"/>
        <v>836150</v>
      </c>
      <c r="K140" s="147">
        <f t="shared" si="20"/>
        <v>0</v>
      </c>
      <c r="L140" s="147">
        <f t="shared" si="20"/>
        <v>101280</v>
      </c>
      <c r="M140" s="147">
        <f t="shared" si="20"/>
        <v>0</v>
      </c>
      <c r="N140" s="147">
        <f t="shared" si="20"/>
        <v>50580</v>
      </c>
      <c r="O140" s="147">
        <f t="shared" si="20"/>
        <v>318</v>
      </c>
      <c r="P140" s="148">
        <f t="shared" si="12"/>
        <v>3701552</v>
      </c>
      <c r="T140" s="53"/>
    </row>
    <row r="141" spans="1:20" x14ac:dyDescent="0.2">
      <c r="A141" s="94" t="s">
        <v>112</v>
      </c>
      <c r="B141" s="20">
        <v>2575299</v>
      </c>
      <c r="C141" s="20">
        <v>576726</v>
      </c>
      <c r="D141" s="20">
        <v>53168</v>
      </c>
      <c r="E141" s="20">
        <v>76405</v>
      </c>
      <c r="F141" s="20">
        <v>9548</v>
      </c>
      <c r="G141" s="20">
        <v>15570</v>
      </c>
      <c r="H141" s="20">
        <v>21855</v>
      </c>
      <c r="I141" s="20">
        <v>150799</v>
      </c>
      <c r="J141" s="20">
        <v>187336</v>
      </c>
      <c r="K141" s="20">
        <v>0</v>
      </c>
      <c r="L141" s="29">
        <v>101280</v>
      </c>
      <c r="M141" s="20">
        <v>0</v>
      </c>
      <c r="N141" s="77">
        <v>102095</v>
      </c>
      <c r="O141" s="29">
        <v>318</v>
      </c>
      <c r="P141" s="76">
        <f t="shared" si="12"/>
        <v>3870399</v>
      </c>
      <c r="T141" s="53"/>
    </row>
    <row r="142" spans="1:20" x14ac:dyDescent="0.2">
      <c r="A142" s="94" t="s">
        <v>94</v>
      </c>
      <c r="B142" s="156"/>
      <c r="C142" s="156"/>
      <c r="D142" s="20"/>
      <c r="E142" s="20"/>
      <c r="F142" s="20"/>
      <c r="G142" s="20"/>
      <c r="H142" s="20"/>
      <c r="I142" s="20"/>
      <c r="J142" s="20"/>
      <c r="K142" s="20"/>
      <c r="L142" s="29"/>
      <c r="M142" s="20"/>
      <c r="N142" s="29"/>
      <c r="O142" s="29"/>
      <c r="P142" s="76">
        <f>SUM(D142:O142)</f>
        <v>0</v>
      </c>
      <c r="T142" s="53"/>
    </row>
    <row r="143" spans="1:20" x14ac:dyDescent="0.2">
      <c r="A143" s="75" t="s">
        <v>79</v>
      </c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60"/>
      <c r="M143" s="51"/>
      <c r="N143" s="60"/>
      <c r="O143" s="60"/>
      <c r="P143" s="76">
        <f t="shared" si="12"/>
        <v>0</v>
      </c>
      <c r="T143" s="53"/>
    </row>
    <row r="144" spans="1:20" x14ac:dyDescent="0.2">
      <c r="A144" s="75" t="s">
        <v>80</v>
      </c>
      <c r="B144" s="51"/>
      <c r="C144" s="51"/>
      <c r="D144" s="51"/>
      <c r="E144" s="51"/>
      <c r="F144" s="51"/>
      <c r="G144" s="51"/>
      <c r="H144" s="51"/>
      <c r="I144" s="60"/>
      <c r="J144" s="60"/>
      <c r="K144" s="51"/>
      <c r="L144" s="60"/>
      <c r="M144" s="51"/>
      <c r="N144" s="60"/>
      <c r="O144" s="60"/>
      <c r="P144" s="76">
        <f t="shared" si="12"/>
        <v>0</v>
      </c>
      <c r="T144" s="53"/>
    </row>
    <row r="145" spans="1:20" x14ac:dyDescent="0.2">
      <c r="A145" s="75" t="s">
        <v>81</v>
      </c>
      <c r="B145" s="51">
        <v>-647304</v>
      </c>
      <c r="C145" s="51">
        <v>-123471</v>
      </c>
      <c r="D145" s="51">
        <v>4629</v>
      </c>
      <c r="E145" s="51"/>
      <c r="F145" s="51"/>
      <c r="G145" s="51"/>
      <c r="H145" s="51"/>
      <c r="I145" s="51"/>
      <c r="J145" s="51"/>
      <c r="K145" s="51"/>
      <c r="L145" s="60"/>
      <c r="M145" s="51"/>
      <c r="N145" s="60">
        <v>-51515</v>
      </c>
      <c r="O145" s="60"/>
      <c r="P145" s="76">
        <f t="shared" si="12"/>
        <v>-817661</v>
      </c>
      <c r="T145" s="53"/>
    </row>
    <row r="146" spans="1:20" x14ac:dyDescent="0.2">
      <c r="A146" s="75" t="s">
        <v>82</v>
      </c>
      <c r="B146" s="51"/>
      <c r="C146" s="51"/>
      <c r="D146" s="51"/>
      <c r="E146" s="51"/>
      <c r="F146" s="51"/>
      <c r="G146" s="51"/>
      <c r="H146" s="51"/>
      <c r="I146" s="51"/>
      <c r="J146" s="51">
        <v>648814</v>
      </c>
      <c r="K146" s="51"/>
      <c r="L146" s="60"/>
      <c r="M146" s="51"/>
      <c r="N146" s="60"/>
      <c r="O146" s="60"/>
      <c r="P146" s="76">
        <f t="shared" si="12"/>
        <v>648814</v>
      </c>
      <c r="T146" s="53"/>
    </row>
    <row r="147" spans="1:20" ht="13.2" x14ac:dyDescent="0.25">
      <c r="A147" s="64" t="s">
        <v>19</v>
      </c>
      <c r="B147" s="147">
        <f t="shared" ref="B147:O147" si="21">SUM(B148:B153)</f>
        <v>1103007</v>
      </c>
      <c r="C147" s="147">
        <f t="shared" si="21"/>
        <v>259308</v>
      </c>
      <c r="D147" s="147">
        <f t="shared" si="21"/>
        <v>33066</v>
      </c>
      <c r="E147" s="147">
        <f t="shared" si="21"/>
        <v>43711</v>
      </c>
      <c r="F147" s="147">
        <f t="shared" si="21"/>
        <v>5463</v>
      </c>
      <c r="G147" s="147">
        <f t="shared" si="21"/>
        <v>8908</v>
      </c>
      <c r="H147" s="147">
        <f t="shared" si="21"/>
        <v>21854</v>
      </c>
      <c r="I147" s="147">
        <f t="shared" si="21"/>
        <v>122353</v>
      </c>
      <c r="J147" s="147">
        <f t="shared" si="21"/>
        <v>944099</v>
      </c>
      <c r="K147" s="147">
        <f t="shared" si="21"/>
        <v>0</v>
      </c>
      <c r="L147" s="147">
        <f t="shared" si="21"/>
        <v>6506</v>
      </c>
      <c r="M147" s="147">
        <f t="shared" si="21"/>
        <v>0</v>
      </c>
      <c r="N147" s="147">
        <f t="shared" si="21"/>
        <v>7920</v>
      </c>
      <c r="O147" s="147">
        <f t="shared" si="21"/>
        <v>0</v>
      </c>
      <c r="P147" s="148">
        <f t="shared" si="12"/>
        <v>2556195</v>
      </c>
      <c r="T147" s="53"/>
    </row>
    <row r="148" spans="1:20" x14ac:dyDescent="0.2">
      <c r="A148" s="94" t="s">
        <v>112</v>
      </c>
      <c r="B148" s="20">
        <v>1473330</v>
      </c>
      <c r="C148" s="20">
        <v>329946</v>
      </c>
      <c r="D148" s="20">
        <v>30418</v>
      </c>
      <c r="E148" s="20">
        <v>43711</v>
      </c>
      <c r="F148" s="20">
        <v>5463</v>
      </c>
      <c r="G148" s="20">
        <v>8908</v>
      </c>
      <c r="H148" s="20">
        <v>21854</v>
      </c>
      <c r="I148" s="20">
        <v>122353</v>
      </c>
      <c r="J148" s="20">
        <v>211522</v>
      </c>
      <c r="K148" s="20">
        <v>0</v>
      </c>
      <c r="L148" s="29">
        <v>6506</v>
      </c>
      <c r="M148" s="20">
        <v>0</v>
      </c>
      <c r="N148" s="77">
        <v>15985</v>
      </c>
      <c r="O148" s="29">
        <v>0</v>
      </c>
      <c r="P148" s="76">
        <f t="shared" si="12"/>
        <v>2269996</v>
      </c>
      <c r="T148" s="53"/>
    </row>
    <row r="149" spans="1:20" x14ac:dyDescent="0.2">
      <c r="A149" s="94" t="s">
        <v>94</v>
      </c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9"/>
      <c r="M149" s="20"/>
      <c r="N149" s="29"/>
      <c r="O149" s="29"/>
      <c r="P149" s="76">
        <f t="shared" si="12"/>
        <v>0</v>
      </c>
      <c r="T149" s="53"/>
    </row>
    <row r="150" spans="1:20" x14ac:dyDescent="0.2">
      <c r="A150" s="75" t="s">
        <v>79</v>
      </c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60"/>
      <c r="M150" s="51"/>
      <c r="N150" s="60"/>
      <c r="O150" s="60"/>
      <c r="P150" s="76">
        <f t="shared" si="12"/>
        <v>0</v>
      </c>
      <c r="T150" s="53"/>
    </row>
    <row r="151" spans="1:20" x14ac:dyDescent="0.2">
      <c r="A151" s="75" t="s">
        <v>80</v>
      </c>
      <c r="B151" s="51"/>
      <c r="C151" s="51"/>
      <c r="D151" s="51"/>
      <c r="E151" s="51"/>
      <c r="F151" s="51"/>
      <c r="G151" s="51"/>
      <c r="H151" s="51"/>
      <c r="I151" s="60"/>
      <c r="J151" s="60"/>
      <c r="K151" s="51"/>
      <c r="L151" s="60"/>
      <c r="M151" s="51"/>
      <c r="N151" s="60"/>
      <c r="O151" s="60"/>
      <c r="P151" s="76">
        <f t="shared" si="12"/>
        <v>0</v>
      </c>
      <c r="T151" s="53"/>
    </row>
    <row r="152" spans="1:20" x14ac:dyDescent="0.2">
      <c r="A152" s="75" t="s">
        <v>81</v>
      </c>
      <c r="B152" s="51">
        <v>-370323</v>
      </c>
      <c r="C152" s="51">
        <v>-70638</v>
      </c>
      <c r="D152" s="51">
        <v>2648</v>
      </c>
      <c r="E152" s="51"/>
      <c r="F152" s="51"/>
      <c r="G152" s="51"/>
      <c r="H152" s="51"/>
      <c r="I152" s="51"/>
      <c r="J152" s="51"/>
      <c r="K152" s="51"/>
      <c r="L152" s="60"/>
      <c r="M152" s="51"/>
      <c r="N152" s="60">
        <v>-8065</v>
      </c>
      <c r="O152" s="60"/>
      <c r="P152" s="76">
        <f t="shared" si="12"/>
        <v>-446378</v>
      </c>
      <c r="T152" s="53"/>
    </row>
    <row r="153" spans="1:20" x14ac:dyDescent="0.2">
      <c r="A153" s="75" t="s">
        <v>82</v>
      </c>
      <c r="B153" s="51"/>
      <c r="C153" s="51"/>
      <c r="D153" s="51"/>
      <c r="E153" s="51"/>
      <c r="F153" s="51"/>
      <c r="G153" s="51"/>
      <c r="H153" s="51"/>
      <c r="I153" s="51"/>
      <c r="J153" s="51">
        <v>732577</v>
      </c>
      <c r="K153" s="51"/>
      <c r="L153" s="60"/>
      <c r="M153" s="51"/>
      <c r="N153" s="60"/>
      <c r="O153" s="60"/>
      <c r="P153" s="76">
        <f t="shared" si="12"/>
        <v>732577</v>
      </c>
      <c r="T153" s="53"/>
    </row>
    <row r="154" spans="1:20" ht="13.2" x14ac:dyDescent="0.25">
      <c r="A154" s="64" t="s">
        <v>20</v>
      </c>
      <c r="B154" s="147">
        <f t="shared" ref="B154:O154" si="22">SUM(B155:B160)</f>
        <v>8159949</v>
      </c>
      <c r="C154" s="147">
        <f t="shared" si="22"/>
        <v>1918336</v>
      </c>
      <c r="D154" s="147">
        <f t="shared" si="22"/>
        <v>244618</v>
      </c>
      <c r="E154" s="147">
        <f t="shared" si="22"/>
        <v>323372</v>
      </c>
      <c r="F154" s="147">
        <f t="shared" si="22"/>
        <v>40413</v>
      </c>
      <c r="G154" s="147">
        <f t="shared" si="22"/>
        <v>65897</v>
      </c>
      <c r="H154" s="147">
        <f t="shared" si="22"/>
        <v>21855</v>
      </c>
      <c r="I154" s="147">
        <f t="shared" si="22"/>
        <v>464824</v>
      </c>
      <c r="J154" s="147">
        <f t="shared" si="22"/>
        <v>929407</v>
      </c>
      <c r="K154" s="147">
        <f t="shared" si="22"/>
        <v>0</v>
      </c>
      <c r="L154" s="147">
        <f t="shared" si="22"/>
        <v>1697392</v>
      </c>
      <c r="M154" s="147">
        <f t="shared" si="22"/>
        <v>0</v>
      </c>
      <c r="N154" s="147">
        <f t="shared" si="22"/>
        <v>0</v>
      </c>
      <c r="O154" s="147">
        <f t="shared" si="22"/>
        <v>6737</v>
      </c>
      <c r="P154" s="148">
        <f t="shared" si="12"/>
        <v>13872800</v>
      </c>
      <c r="T154" s="53"/>
    </row>
    <row r="155" spans="1:20" x14ac:dyDescent="0.2">
      <c r="A155" s="94" t="s">
        <v>112</v>
      </c>
      <c r="B155" s="20">
        <v>10899568</v>
      </c>
      <c r="C155" s="20">
        <v>2440908</v>
      </c>
      <c r="D155" s="20">
        <v>225027</v>
      </c>
      <c r="E155" s="20">
        <v>323372</v>
      </c>
      <c r="F155" s="20">
        <v>40413</v>
      </c>
      <c r="G155" s="20">
        <v>65897</v>
      </c>
      <c r="H155" s="20">
        <v>21855</v>
      </c>
      <c r="I155" s="20">
        <v>464824</v>
      </c>
      <c r="J155" s="20">
        <v>208230</v>
      </c>
      <c r="K155" s="20">
        <v>0</v>
      </c>
      <c r="L155" s="29">
        <v>1697392</v>
      </c>
      <c r="M155" s="20">
        <v>0</v>
      </c>
      <c r="N155" s="77">
        <v>0</v>
      </c>
      <c r="O155" s="29">
        <v>6737</v>
      </c>
      <c r="P155" s="76">
        <f t="shared" si="12"/>
        <v>16394223</v>
      </c>
      <c r="T155" s="53"/>
    </row>
    <row r="156" spans="1:20" x14ac:dyDescent="0.2">
      <c r="A156" s="94" t="s">
        <v>94</v>
      </c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9"/>
      <c r="M156" s="20"/>
      <c r="N156" s="29"/>
      <c r="O156" s="29"/>
      <c r="P156" s="76">
        <f t="shared" si="12"/>
        <v>0</v>
      </c>
      <c r="T156" s="53"/>
    </row>
    <row r="157" spans="1:20" x14ac:dyDescent="0.2">
      <c r="A157" s="75" t="s">
        <v>79</v>
      </c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60"/>
      <c r="M157" s="51"/>
      <c r="N157" s="60"/>
      <c r="O157" s="60"/>
      <c r="P157" s="76">
        <f t="shared" si="12"/>
        <v>0</v>
      </c>
      <c r="T157" s="53"/>
    </row>
    <row r="158" spans="1:20" x14ac:dyDescent="0.2">
      <c r="A158" s="75" t="s">
        <v>80</v>
      </c>
      <c r="B158" s="51"/>
      <c r="C158" s="51"/>
      <c r="D158" s="51"/>
      <c r="E158" s="51"/>
      <c r="F158" s="51"/>
      <c r="G158" s="51"/>
      <c r="H158" s="51"/>
      <c r="I158" s="60"/>
      <c r="J158" s="60"/>
      <c r="K158" s="51"/>
      <c r="L158" s="60"/>
      <c r="M158" s="51"/>
      <c r="N158" s="60"/>
      <c r="O158" s="60"/>
      <c r="P158" s="76">
        <f t="shared" si="12"/>
        <v>0</v>
      </c>
      <c r="T158" s="53"/>
    </row>
    <row r="159" spans="1:20" x14ac:dyDescent="0.2">
      <c r="A159" s="75" t="s">
        <v>81</v>
      </c>
      <c r="B159" s="51">
        <v>-2739619</v>
      </c>
      <c r="C159" s="51">
        <v>-522572</v>
      </c>
      <c r="D159" s="51">
        <v>19591</v>
      </c>
      <c r="E159" s="51"/>
      <c r="F159" s="51"/>
      <c r="G159" s="51"/>
      <c r="H159" s="51"/>
      <c r="I159" s="51"/>
      <c r="J159" s="51"/>
      <c r="K159" s="51"/>
      <c r="L159" s="60"/>
      <c r="M159" s="51"/>
      <c r="N159" s="60">
        <v>0</v>
      </c>
      <c r="O159" s="60"/>
      <c r="P159" s="76">
        <f t="shared" si="12"/>
        <v>-3242600</v>
      </c>
      <c r="T159" s="53"/>
    </row>
    <row r="160" spans="1:20" x14ac:dyDescent="0.2">
      <c r="A160" s="75" t="s">
        <v>82</v>
      </c>
      <c r="B160" s="51"/>
      <c r="C160" s="51"/>
      <c r="D160" s="51"/>
      <c r="E160" s="51"/>
      <c r="F160" s="51"/>
      <c r="G160" s="51"/>
      <c r="H160" s="51"/>
      <c r="I160" s="51"/>
      <c r="J160" s="51">
        <v>721177</v>
      </c>
      <c r="K160" s="51"/>
      <c r="L160" s="60"/>
      <c r="M160" s="51"/>
      <c r="N160" s="60"/>
      <c r="O160" s="60"/>
      <c r="P160" s="76">
        <f t="shared" si="12"/>
        <v>721177</v>
      </c>
      <c r="T160" s="53"/>
    </row>
    <row r="161" spans="1:20" ht="13.2" x14ac:dyDescent="0.25">
      <c r="A161" s="64" t="s">
        <v>21</v>
      </c>
      <c r="B161" s="147">
        <f t="shared" ref="B161:O161" si="23">SUM(B162:B167)</f>
        <v>38481372</v>
      </c>
      <c r="C161" s="147">
        <f t="shared" si="23"/>
        <v>9046655</v>
      </c>
      <c r="D161" s="147">
        <f t="shared" si="23"/>
        <v>1153595</v>
      </c>
      <c r="E161" s="147">
        <f t="shared" si="23"/>
        <v>1524984</v>
      </c>
      <c r="F161" s="147">
        <f t="shared" si="23"/>
        <v>190581</v>
      </c>
      <c r="G161" s="147">
        <f t="shared" si="23"/>
        <v>310765</v>
      </c>
      <c r="H161" s="147">
        <f t="shared" si="23"/>
        <v>55319</v>
      </c>
      <c r="I161" s="147">
        <f t="shared" si="23"/>
        <v>1914649</v>
      </c>
      <c r="J161" s="147">
        <f t="shared" si="23"/>
        <v>998172</v>
      </c>
      <c r="K161" s="147">
        <f t="shared" si="23"/>
        <v>0</v>
      </c>
      <c r="L161" s="147">
        <f t="shared" si="23"/>
        <v>6805088</v>
      </c>
      <c r="M161" s="147">
        <f t="shared" si="23"/>
        <v>0</v>
      </c>
      <c r="N161" s="147">
        <f t="shared" si="23"/>
        <v>2304195</v>
      </c>
      <c r="O161" s="147">
        <f t="shared" si="23"/>
        <v>8202</v>
      </c>
      <c r="P161" s="148">
        <f t="shared" si="12"/>
        <v>62793577</v>
      </c>
      <c r="T161" s="53"/>
    </row>
    <row r="162" spans="1:20" x14ac:dyDescent="0.2">
      <c r="A162" s="94" t="s">
        <v>112</v>
      </c>
      <c r="B162" s="20">
        <v>51401098</v>
      </c>
      <c r="C162" s="20">
        <v>11511046</v>
      </c>
      <c r="D162" s="20">
        <v>1061204</v>
      </c>
      <c r="E162" s="20">
        <v>1524984</v>
      </c>
      <c r="F162" s="20">
        <v>190581</v>
      </c>
      <c r="G162" s="20">
        <v>310765</v>
      </c>
      <c r="H162" s="20">
        <v>55319</v>
      </c>
      <c r="I162" s="20">
        <v>1914649</v>
      </c>
      <c r="J162" s="20">
        <v>223637</v>
      </c>
      <c r="K162" s="20">
        <v>0</v>
      </c>
      <c r="L162" s="29">
        <v>6805088</v>
      </c>
      <c r="M162" s="20">
        <v>0</v>
      </c>
      <c r="N162" s="77">
        <v>4651023</v>
      </c>
      <c r="O162" s="29">
        <v>8202</v>
      </c>
      <c r="P162" s="76">
        <f t="shared" si="12"/>
        <v>79657596</v>
      </c>
      <c r="T162" s="53"/>
    </row>
    <row r="163" spans="1:20" x14ac:dyDescent="0.2">
      <c r="A163" s="94" t="s">
        <v>94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9"/>
      <c r="M163" s="20"/>
      <c r="N163" s="29"/>
      <c r="O163" s="29"/>
      <c r="P163" s="76">
        <f t="shared" si="12"/>
        <v>0</v>
      </c>
      <c r="T163" s="53"/>
    </row>
    <row r="164" spans="1:20" x14ac:dyDescent="0.2">
      <c r="A164" s="75" t="s">
        <v>79</v>
      </c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60"/>
      <c r="M164" s="51"/>
      <c r="N164" s="60"/>
      <c r="O164" s="60"/>
      <c r="P164" s="76">
        <f t="shared" si="12"/>
        <v>0</v>
      </c>
      <c r="T164" s="53"/>
    </row>
    <row r="165" spans="1:20" x14ac:dyDescent="0.2">
      <c r="A165" s="75" t="s">
        <v>80</v>
      </c>
      <c r="B165" s="51"/>
      <c r="C165" s="51"/>
      <c r="D165" s="51"/>
      <c r="E165" s="51"/>
      <c r="F165" s="51"/>
      <c r="G165" s="51"/>
      <c r="H165" s="51"/>
      <c r="I165" s="60"/>
      <c r="J165" s="60"/>
      <c r="K165" s="51"/>
      <c r="L165" s="60"/>
      <c r="M165" s="51"/>
      <c r="N165" s="60"/>
      <c r="O165" s="60"/>
      <c r="P165" s="76">
        <f t="shared" ref="P165:P238" si="24">SUM(B165:O165)</f>
        <v>0</v>
      </c>
      <c r="T165" s="53"/>
    </row>
    <row r="166" spans="1:20" x14ac:dyDescent="0.2">
      <c r="A166" s="75" t="s">
        <v>81</v>
      </c>
      <c r="B166" s="51">
        <v>-12919726</v>
      </c>
      <c r="C166" s="51">
        <v>-2464391</v>
      </c>
      <c r="D166" s="51">
        <v>92391</v>
      </c>
      <c r="E166" s="51"/>
      <c r="F166" s="51"/>
      <c r="G166" s="51"/>
      <c r="H166" s="51"/>
      <c r="I166" s="51"/>
      <c r="J166" s="51"/>
      <c r="K166" s="51"/>
      <c r="L166" s="60"/>
      <c r="M166" s="51"/>
      <c r="N166" s="60">
        <v>-2346828</v>
      </c>
      <c r="O166" s="60"/>
      <c r="P166" s="76">
        <f t="shared" si="24"/>
        <v>-17638554</v>
      </c>
      <c r="T166" s="53"/>
    </row>
    <row r="167" spans="1:20" x14ac:dyDescent="0.2">
      <c r="A167" s="75" t="s">
        <v>82</v>
      </c>
      <c r="B167" s="51"/>
      <c r="C167" s="51"/>
      <c r="D167" s="51"/>
      <c r="E167" s="51"/>
      <c r="F167" s="51"/>
      <c r="G167" s="51"/>
      <c r="H167" s="51"/>
      <c r="I167" s="51"/>
      <c r="J167" s="51">
        <v>774535</v>
      </c>
      <c r="K167" s="51"/>
      <c r="L167" s="60"/>
      <c r="M167" s="51"/>
      <c r="N167" s="60"/>
      <c r="O167" s="60"/>
      <c r="P167" s="76">
        <f t="shared" si="24"/>
        <v>774535</v>
      </c>
      <c r="T167" s="53"/>
    </row>
    <row r="168" spans="1:20" ht="13.2" x14ac:dyDescent="0.25">
      <c r="A168" s="64" t="s">
        <v>22</v>
      </c>
      <c r="B168" s="147">
        <f t="shared" ref="B168:O168" si="25">SUM(B169:B174)</f>
        <v>1384125</v>
      </c>
      <c r="C168" s="147">
        <f t="shared" si="25"/>
        <v>325396</v>
      </c>
      <c r="D168" s="147">
        <f t="shared" si="25"/>
        <v>41493</v>
      </c>
      <c r="E168" s="147">
        <f t="shared" si="25"/>
        <v>54852</v>
      </c>
      <c r="F168" s="147">
        <f t="shared" si="25"/>
        <v>6855</v>
      </c>
      <c r="G168" s="147">
        <f t="shared" si="25"/>
        <v>11178</v>
      </c>
      <c r="H168" s="147">
        <f t="shared" si="25"/>
        <v>55319</v>
      </c>
      <c r="I168" s="147">
        <f t="shared" si="25"/>
        <v>120966</v>
      </c>
      <c r="J168" s="147">
        <f t="shared" si="25"/>
        <v>872473</v>
      </c>
      <c r="K168" s="147">
        <f t="shared" si="25"/>
        <v>0</v>
      </c>
      <c r="L168" s="147">
        <f t="shared" si="25"/>
        <v>48860</v>
      </c>
      <c r="M168" s="147">
        <f t="shared" si="25"/>
        <v>0</v>
      </c>
      <c r="N168" s="147">
        <f t="shared" si="25"/>
        <v>15781</v>
      </c>
      <c r="O168" s="147">
        <f t="shared" si="25"/>
        <v>14</v>
      </c>
      <c r="P168" s="148">
        <f t="shared" si="24"/>
        <v>2937312</v>
      </c>
      <c r="T168" s="53"/>
    </row>
    <row r="169" spans="1:20" x14ac:dyDescent="0.2">
      <c r="A169" s="94" t="s">
        <v>112</v>
      </c>
      <c r="B169" s="20">
        <v>1848831</v>
      </c>
      <c r="C169" s="20">
        <v>414037</v>
      </c>
      <c r="D169" s="20">
        <v>38170</v>
      </c>
      <c r="E169" s="20">
        <v>54852</v>
      </c>
      <c r="F169" s="20">
        <v>6855</v>
      </c>
      <c r="G169" s="20">
        <v>11178</v>
      </c>
      <c r="H169" s="20">
        <v>55319</v>
      </c>
      <c r="I169" s="20">
        <v>120966</v>
      </c>
      <c r="J169" s="20">
        <v>195474</v>
      </c>
      <c r="K169" s="20">
        <v>0</v>
      </c>
      <c r="L169" s="29">
        <v>48860</v>
      </c>
      <c r="M169" s="20">
        <v>0</v>
      </c>
      <c r="N169" s="77">
        <v>31853</v>
      </c>
      <c r="O169" s="29">
        <v>14</v>
      </c>
      <c r="P169" s="76">
        <f t="shared" si="24"/>
        <v>2826409</v>
      </c>
      <c r="T169" s="53"/>
    </row>
    <row r="170" spans="1:20" s="68" customFormat="1" ht="13.2" x14ac:dyDescent="0.25">
      <c r="A170" s="94" t="s">
        <v>94</v>
      </c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6"/>
      <c r="M170" s="95"/>
      <c r="N170" s="96"/>
      <c r="O170" s="96"/>
      <c r="P170" s="149">
        <f t="shared" si="24"/>
        <v>0</v>
      </c>
      <c r="R170" s="69"/>
      <c r="S170" s="69"/>
      <c r="T170" s="69"/>
    </row>
    <row r="171" spans="1:20" x14ac:dyDescent="0.2">
      <c r="A171" s="75" t="s">
        <v>79</v>
      </c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60"/>
      <c r="M171" s="51"/>
      <c r="N171" s="60"/>
      <c r="O171" s="60"/>
      <c r="P171" s="76">
        <f t="shared" si="24"/>
        <v>0</v>
      </c>
      <c r="T171" s="53"/>
    </row>
    <row r="172" spans="1:20" x14ac:dyDescent="0.2">
      <c r="A172" s="75" t="s">
        <v>80</v>
      </c>
      <c r="B172" s="51"/>
      <c r="C172" s="51"/>
      <c r="D172" s="51"/>
      <c r="E172" s="51"/>
      <c r="F172" s="51"/>
      <c r="G172" s="51"/>
      <c r="H172" s="51"/>
      <c r="I172" s="60"/>
      <c r="J172" s="60"/>
      <c r="K172" s="51"/>
      <c r="L172" s="60"/>
      <c r="M172" s="51"/>
      <c r="N172" s="60"/>
      <c r="O172" s="60"/>
      <c r="P172" s="76">
        <f t="shared" si="24"/>
        <v>0</v>
      </c>
      <c r="T172" s="53"/>
    </row>
    <row r="173" spans="1:20" x14ac:dyDescent="0.2">
      <c r="A173" s="75" t="s">
        <v>81</v>
      </c>
      <c r="B173" s="51">
        <v>-464706</v>
      </c>
      <c r="C173" s="51">
        <v>-88641</v>
      </c>
      <c r="D173" s="51">
        <v>3323</v>
      </c>
      <c r="E173" s="51"/>
      <c r="F173" s="51"/>
      <c r="G173" s="51"/>
      <c r="H173" s="51"/>
      <c r="I173" s="51"/>
      <c r="J173" s="51"/>
      <c r="K173" s="51"/>
      <c r="L173" s="60"/>
      <c r="M173" s="51"/>
      <c r="N173" s="60">
        <v>-16072</v>
      </c>
      <c r="O173" s="60"/>
      <c r="P173" s="76">
        <f t="shared" si="24"/>
        <v>-566096</v>
      </c>
      <c r="T173" s="53"/>
    </row>
    <row r="174" spans="1:20" x14ac:dyDescent="0.2">
      <c r="A174" s="75" t="s">
        <v>82</v>
      </c>
      <c r="B174" s="51"/>
      <c r="C174" s="51"/>
      <c r="D174" s="51"/>
      <c r="E174" s="51"/>
      <c r="F174" s="51"/>
      <c r="G174" s="51"/>
      <c r="H174" s="51"/>
      <c r="I174" s="51"/>
      <c r="J174" s="51">
        <v>676999</v>
      </c>
      <c r="K174" s="51"/>
      <c r="L174" s="60"/>
      <c r="M174" s="51"/>
      <c r="N174" s="60"/>
      <c r="O174" s="60"/>
      <c r="P174" s="76">
        <f t="shared" si="24"/>
        <v>676999</v>
      </c>
      <c r="T174" s="53"/>
    </row>
    <row r="175" spans="1:20" ht="13.2" x14ac:dyDescent="0.25">
      <c r="A175" s="64" t="s">
        <v>23</v>
      </c>
      <c r="B175" s="147">
        <f t="shared" ref="B175:O175" si="26">SUM(B176:B181)</f>
        <v>1488464</v>
      </c>
      <c r="C175" s="147">
        <f t="shared" si="26"/>
        <v>349927</v>
      </c>
      <c r="D175" s="147">
        <f t="shared" si="26"/>
        <v>44622</v>
      </c>
      <c r="E175" s="147">
        <f t="shared" si="26"/>
        <v>58987</v>
      </c>
      <c r="F175" s="147">
        <f t="shared" si="26"/>
        <v>7372</v>
      </c>
      <c r="G175" s="147">
        <f t="shared" si="26"/>
        <v>12020</v>
      </c>
      <c r="H175" s="147">
        <f t="shared" si="26"/>
        <v>55319</v>
      </c>
      <c r="I175" s="147">
        <f t="shared" si="26"/>
        <v>161202</v>
      </c>
      <c r="J175" s="147">
        <f t="shared" si="26"/>
        <v>1144266</v>
      </c>
      <c r="K175" s="147">
        <f t="shared" si="26"/>
        <v>0</v>
      </c>
      <c r="L175" s="147">
        <f t="shared" si="26"/>
        <v>54053</v>
      </c>
      <c r="M175" s="147">
        <f t="shared" si="26"/>
        <v>0</v>
      </c>
      <c r="N175" s="147">
        <f t="shared" si="26"/>
        <v>29975</v>
      </c>
      <c r="O175" s="147">
        <f t="shared" si="26"/>
        <v>92</v>
      </c>
      <c r="P175" s="148">
        <f t="shared" si="24"/>
        <v>3406299</v>
      </c>
      <c r="T175" s="53"/>
    </row>
    <row r="176" spans="1:20" x14ac:dyDescent="0.2">
      <c r="A176" s="94" t="s">
        <v>112</v>
      </c>
      <c r="B176" s="20">
        <v>1988201</v>
      </c>
      <c r="C176" s="20">
        <v>445250</v>
      </c>
      <c r="D176" s="20">
        <v>41048</v>
      </c>
      <c r="E176" s="20">
        <v>58987</v>
      </c>
      <c r="F176" s="20">
        <v>7372</v>
      </c>
      <c r="G176" s="20">
        <v>12020</v>
      </c>
      <c r="H176" s="20">
        <v>55319</v>
      </c>
      <c r="I176" s="20">
        <v>161202</v>
      </c>
      <c r="J176" s="20">
        <v>256369</v>
      </c>
      <c r="K176" s="20">
        <v>0</v>
      </c>
      <c r="L176" s="29">
        <v>54053</v>
      </c>
      <c r="M176" s="20">
        <v>0</v>
      </c>
      <c r="N176" s="77">
        <v>60505</v>
      </c>
      <c r="O176" s="29">
        <v>92</v>
      </c>
      <c r="P176" s="76">
        <f t="shared" si="24"/>
        <v>3140418</v>
      </c>
      <c r="T176" s="53"/>
    </row>
    <row r="177" spans="1:20" x14ac:dyDescent="0.2">
      <c r="A177" s="94" t="s">
        <v>94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9"/>
      <c r="M177" s="20"/>
      <c r="N177" s="29"/>
      <c r="O177" s="29"/>
      <c r="P177" s="76">
        <f t="shared" si="24"/>
        <v>0</v>
      </c>
      <c r="T177" s="53"/>
    </row>
    <row r="178" spans="1:20" x14ac:dyDescent="0.2">
      <c r="A178" s="75" t="s">
        <v>79</v>
      </c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60"/>
      <c r="M178" s="51"/>
      <c r="N178" s="60"/>
      <c r="O178" s="60"/>
      <c r="P178" s="76">
        <f t="shared" si="24"/>
        <v>0</v>
      </c>
      <c r="T178" s="53"/>
    </row>
    <row r="179" spans="1:20" x14ac:dyDescent="0.2">
      <c r="A179" s="75" t="s">
        <v>80</v>
      </c>
      <c r="B179" s="51"/>
      <c r="C179" s="51"/>
      <c r="D179" s="51"/>
      <c r="E179" s="51"/>
      <c r="F179" s="51"/>
      <c r="G179" s="51"/>
      <c r="H179" s="51"/>
      <c r="I179" s="60"/>
      <c r="J179" s="60"/>
      <c r="K179" s="51"/>
      <c r="L179" s="60"/>
      <c r="M179" s="51"/>
      <c r="N179" s="60"/>
      <c r="O179" s="60"/>
      <c r="P179" s="76">
        <f t="shared" si="24"/>
        <v>0</v>
      </c>
      <c r="T179" s="53"/>
    </row>
    <row r="180" spans="1:20" x14ac:dyDescent="0.2">
      <c r="A180" s="75" t="s">
        <v>81</v>
      </c>
      <c r="B180" s="51">
        <v>-499737</v>
      </c>
      <c r="C180" s="51">
        <v>-95323</v>
      </c>
      <c r="D180" s="51">
        <v>3574</v>
      </c>
      <c r="E180" s="51"/>
      <c r="F180" s="51"/>
      <c r="G180" s="51"/>
      <c r="H180" s="51"/>
      <c r="I180" s="51"/>
      <c r="J180" s="51"/>
      <c r="K180" s="51"/>
      <c r="L180" s="60"/>
      <c r="M180" s="51"/>
      <c r="N180" s="60">
        <v>-30530</v>
      </c>
      <c r="O180" s="60"/>
      <c r="P180" s="76">
        <f t="shared" si="24"/>
        <v>-622016</v>
      </c>
      <c r="T180" s="53"/>
    </row>
    <row r="181" spans="1:20" x14ac:dyDescent="0.2">
      <c r="A181" s="75" t="s">
        <v>82</v>
      </c>
      <c r="B181" s="51"/>
      <c r="C181" s="51"/>
      <c r="D181" s="51"/>
      <c r="E181" s="51"/>
      <c r="F181" s="51"/>
      <c r="G181" s="51"/>
      <c r="H181" s="51"/>
      <c r="I181" s="51"/>
      <c r="J181" s="51">
        <v>887897</v>
      </c>
      <c r="K181" s="51"/>
      <c r="L181" s="60"/>
      <c r="M181" s="51"/>
      <c r="N181" s="60"/>
      <c r="O181" s="60"/>
      <c r="P181" s="76">
        <f t="shared" si="24"/>
        <v>887897</v>
      </c>
      <c r="T181" s="53"/>
    </row>
    <row r="182" spans="1:20" ht="13.2" x14ac:dyDescent="0.25">
      <c r="A182" s="64" t="s">
        <v>24</v>
      </c>
      <c r="B182" s="147">
        <f t="shared" ref="B182:O182" si="27">SUM(B183:B188)</f>
        <v>2836296</v>
      </c>
      <c r="C182" s="147">
        <f t="shared" si="27"/>
        <v>666789</v>
      </c>
      <c r="D182" s="147">
        <f t="shared" si="27"/>
        <v>85027</v>
      </c>
      <c r="E182" s="147">
        <f t="shared" si="27"/>
        <v>112400</v>
      </c>
      <c r="F182" s="147">
        <f t="shared" si="27"/>
        <v>14047</v>
      </c>
      <c r="G182" s="147">
        <f t="shared" si="27"/>
        <v>22905</v>
      </c>
      <c r="H182" s="147">
        <f t="shared" si="27"/>
        <v>55319</v>
      </c>
      <c r="I182" s="147">
        <f t="shared" si="27"/>
        <v>200538</v>
      </c>
      <c r="J182" s="147">
        <f t="shared" si="27"/>
        <v>929281</v>
      </c>
      <c r="K182" s="147">
        <f t="shared" si="27"/>
        <v>0</v>
      </c>
      <c r="L182" s="147">
        <f t="shared" si="27"/>
        <v>802209</v>
      </c>
      <c r="M182" s="147">
        <f t="shared" si="27"/>
        <v>0</v>
      </c>
      <c r="N182" s="147">
        <f t="shared" si="27"/>
        <v>0</v>
      </c>
      <c r="O182" s="147">
        <f t="shared" si="27"/>
        <v>1205</v>
      </c>
      <c r="P182" s="148">
        <f t="shared" si="24"/>
        <v>5726016</v>
      </c>
      <c r="T182" s="53"/>
    </row>
    <row r="183" spans="1:20" x14ac:dyDescent="0.2">
      <c r="A183" s="94" t="s">
        <v>112</v>
      </c>
      <c r="B183" s="20">
        <v>3788553</v>
      </c>
      <c r="C183" s="20">
        <v>848429</v>
      </c>
      <c r="D183" s="20">
        <v>78217</v>
      </c>
      <c r="E183" s="20">
        <v>112400</v>
      </c>
      <c r="F183" s="20">
        <v>14047</v>
      </c>
      <c r="G183" s="20">
        <v>22905</v>
      </c>
      <c r="H183" s="20">
        <v>55319</v>
      </c>
      <c r="I183" s="20">
        <v>200538</v>
      </c>
      <c r="J183" s="20">
        <v>208202</v>
      </c>
      <c r="K183" s="20">
        <v>0</v>
      </c>
      <c r="L183" s="29">
        <v>802209</v>
      </c>
      <c r="M183" s="20">
        <v>0</v>
      </c>
      <c r="N183" s="77">
        <v>0</v>
      </c>
      <c r="O183" s="29">
        <v>1205</v>
      </c>
      <c r="P183" s="76">
        <f t="shared" si="24"/>
        <v>6132024</v>
      </c>
      <c r="T183" s="53"/>
    </row>
    <row r="184" spans="1:20" x14ac:dyDescent="0.2">
      <c r="A184" s="94" t="s">
        <v>94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9"/>
      <c r="M184" s="20"/>
      <c r="N184" s="29"/>
      <c r="O184" s="29"/>
      <c r="P184" s="76">
        <f t="shared" si="24"/>
        <v>0</v>
      </c>
      <c r="T184" s="53"/>
    </row>
    <row r="185" spans="1:20" x14ac:dyDescent="0.2">
      <c r="A185" s="75" t="s">
        <v>79</v>
      </c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60"/>
      <c r="M185" s="51"/>
      <c r="N185" s="60"/>
      <c r="O185" s="60"/>
      <c r="P185" s="76">
        <f t="shared" si="24"/>
        <v>0</v>
      </c>
      <c r="T185" s="53"/>
    </row>
    <row r="186" spans="1:20" x14ac:dyDescent="0.2">
      <c r="A186" s="75" t="s">
        <v>80</v>
      </c>
      <c r="B186" s="51"/>
      <c r="C186" s="51"/>
      <c r="D186" s="51"/>
      <c r="E186" s="51"/>
      <c r="F186" s="51"/>
      <c r="G186" s="51"/>
      <c r="H186" s="51"/>
      <c r="I186" s="60"/>
      <c r="J186" s="60"/>
      <c r="K186" s="51"/>
      <c r="L186" s="60"/>
      <c r="M186" s="51"/>
      <c r="N186" s="60"/>
      <c r="O186" s="60"/>
      <c r="P186" s="76">
        <f t="shared" si="24"/>
        <v>0</v>
      </c>
      <c r="T186" s="53"/>
    </row>
    <row r="187" spans="1:20" x14ac:dyDescent="0.2">
      <c r="A187" s="75" t="s">
        <v>81</v>
      </c>
      <c r="B187" s="51">
        <v>-952257</v>
      </c>
      <c r="C187" s="51">
        <v>-181640</v>
      </c>
      <c r="D187" s="51">
        <v>6810</v>
      </c>
      <c r="E187" s="51"/>
      <c r="F187" s="51"/>
      <c r="G187" s="51"/>
      <c r="H187" s="51"/>
      <c r="I187" s="51"/>
      <c r="J187" s="51"/>
      <c r="K187" s="51"/>
      <c r="L187" s="60"/>
      <c r="M187" s="51"/>
      <c r="N187" s="60">
        <v>0</v>
      </c>
      <c r="O187" s="60"/>
      <c r="P187" s="76">
        <f t="shared" si="24"/>
        <v>-1127087</v>
      </c>
      <c r="T187" s="53"/>
    </row>
    <row r="188" spans="1:20" x14ac:dyDescent="0.2">
      <c r="A188" s="75" t="s">
        <v>82</v>
      </c>
      <c r="B188" s="51"/>
      <c r="C188" s="51"/>
      <c r="D188" s="51"/>
      <c r="E188" s="51"/>
      <c r="F188" s="51"/>
      <c r="G188" s="51"/>
      <c r="H188" s="51"/>
      <c r="I188" s="51"/>
      <c r="J188" s="51">
        <v>721079</v>
      </c>
      <c r="K188" s="51"/>
      <c r="L188" s="60"/>
      <c r="M188" s="51"/>
      <c r="N188" s="60"/>
      <c r="O188" s="60"/>
      <c r="P188" s="76">
        <f t="shared" si="24"/>
        <v>721079</v>
      </c>
      <c r="T188" s="53"/>
    </row>
    <row r="189" spans="1:20" ht="13.2" x14ac:dyDescent="0.25">
      <c r="A189" s="64" t="s">
        <v>25</v>
      </c>
      <c r="B189" s="147">
        <f t="shared" ref="B189:O189" si="28">SUM(B190:B195)</f>
        <v>1205406</v>
      </c>
      <c r="C189" s="147">
        <f t="shared" si="28"/>
        <v>283380</v>
      </c>
      <c r="D189" s="147">
        <f t="shared" si="28"/>
        <v>36135</v>
      </c>
      <c r="E189" s="147">
        <f t="shared" si="28"/>
        <v>47769</v>
      </c>
      <c r="F189" s="147">
        <f t="shared" si="28"/>
        <v>5970</v>
      </c>
      <c r="G189" s="147">
        <f t="shared" si="28"/>
        <v>9735</v>
      </c>
      <c r="H189" s="147">
        <f t="shared" si="28"/>
        <v>21854</v>
      </c>
      <c r="I189" s="147">
        <f t="shared" si="28"/>
        <v>137737</v>
      </c>
      <c r="J189" s="147">
        <f t="shared" si="28"/>
        <v>1025021</v>
      </c>
      <c r="K189" s="147">
        <f t="shared" si="28"/>
        <v>0</v>
      </c>
      <c r="L189" s="147">
        <f t="shared" si="28"/>
        <v>0</v>
      </c>
      <c r="M189" s="147">
        <f t="shared" si="28"/>
        <v>0</v>
      </c>
      <c r="N189" s="147">
        <f t="shared" si="28"/>
        <v>0</v>
      </c>
      <c r="O189" s="147">
        <f t="shared" si="28"/>
        <v>4</v>
      </c>
      <c r="P189" s="148">
        <f t="shared" si="24"/>
        <v>2773011</v>
      </c>
      <c r="T189" s="53"/>
    </row>
    <row r="190" spans="1:20" x14ac:dyDescent="0.2">
      <c r="A190" s="94" t="s">
        <v>112</v>
      </c>
      <c r="B190" s="20">
        <v>1610108</v>
      </c>
      <c r="C190" s="20">
        <v>360575</v>
      </c>
      <c r="D190" s="20">
        <v>33241</v>
      </c>
      <c r="E190" s="20">
        <v>47769</v>
      </c>
      <c r="F190" s="20">
        <v>5970</v>
      </c>
      <c r="G190" s="20">
        <v>9735</v>
      </c>
      <c r="H190" s="20">
        <v>21854</v>
      </c>
      <c r="I190" s="20">
        <v>137737</v>
      </c>
      <c r="J190" s="20">
        <v>229652</v>
      </c>
      <c r="K190" s="20">
        <v>0</v>
      </c>
      <c r="L190" s="29">
        <v>0</v>
      </c>
      <c r="M190" s="20">
        <v>0</v>
      </c>
      <c r="N190" s="77">
        <v>0</v>
      </c>
      <c r="O190" s="29">
        <v>4</v>
      </c>
      <c r="P190" s="76">
        <f t="shared" si="24"/>
        <v>2456645</v>
      </c>
      <c r="T190" s="53"/>
    </row>
    <row r="191" spans="1:20" x14ac:dyDescent="0.2">
      <c r="A191" s="94" t="s">
        <v>94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9"/>
      <c r="M191" s="20"/>
      <c r="N191" s="29"/>
      <c r="O191" s="29"/>
      <c r="P191" s="76">
        <f t="shared" si="24"/>
        <v>0</v>
      </c>
      <c r="T191" s="53"/>
    </row>
    <row r="192" spans="1:20" x14ac:dyDescent="0.2">
      <c r="A192" s="75" t="s">
        <v>79</v>
      </c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60"/>
      <c r="M192" s="51"/>
      <c r="N192" s="60"/>
      <c r="O192" s="60"/>
      <c r="P192" s="76">
        <f t="shared" si="24"/>
        <v>0</v>
      </c>
      <c r="T192" s="53"/>
    </row>
    <row r="193" spans="1:20" x14ac:dyDescent="0.2">
      <c r="A193" s="75" t="s">
        <v>80</v>
      </c>
      <c r="B193" s="51"/>
      <c r="C193" s="51"/>
      <c r="D193" s="51"/>
      <c r="E193" s="51"/>
      <c r="F193" s="51"/>
      <c r="G193" s="51"/>
      <c r="H193" s="51"/>
      <c r="I193" s="60"/>
      <c r="J193" s="60"/>
      <c r="K193" s="51"/>
      <c r="L193" s="60"/>
      <c r="M193" s="51"/>
      <c r="N193" s="60"/>
      <c r="O193" s="60"/>
      <c r="P193" s="76">
        <f t="shared" si="24"/>
        <v>0</v>
      </c>
      <c r="T193" s="53"/>
    </row>
    <row r="194" spans="1:20" x14ac:dyDescent="0.2">
      <c r="A194" s="75" t="s">
        <v>81</v>
      </c>
      <c r="B194" s="51">
        <v>-404702</v>
      </c>
      <c r="C194" s="51">
        <v>-77195</v>
      </c>
      <c r="D194" s="51">
        <v>2894</v>
      </c>
      <c r="E194" s="51"/>
      <c r="F194" s="51"/>
      <c r="G194" s="51"/>
      <c r="H194" s="51"/>
      <c r="I194" s="51"/>
      <c r="J194" s="51"/>
      <c r="K194" s="51"/>
      <c r="L194" s="60"/>
      <c r="M194" s="51"/>
      <c r="N194" s="60">
        <v>0</v>
      </c>
      <c r="O194" s="60"/>
      <c r="P194" s="76">
        <f t="shared" si="24"/>
        <v>-479003</v>
      </c>
      <c r="T194" s="53"/>
    </row>
    <row r="195" spans="1:20" x14ac:dyDescent="0.2">
      <c r="A195" s="75" t="s">
        <v>82</v>
      </c>
      <c r="B195" s="51"/>
      <c r="C195" s="51"/>
      <c r="D195" s="51"/>
      <c r="E195" s="51"/>
      <c r="F195" s="51"/>
      <c r="G195" s="51"/>
      <c r="H195" s="51"/>
      <c r="I195" s="51"/>
      <c r="J195" s="51">
        <v>795369</v>
      </c>
      <c r="K195" s="51"/>
      <c r="L195" s="60"/>
      <c r="M195" s="51"/>
      <c r="N195" s="60"/>
      <c r="O195" s="60"/>
      <c r="P195" s="76">
        <f t="shared" si="24"/>
        <v>795369</v>
      </c>
      <c r="T195" s="53"/>
    </row>
    <row r="196" spans="1:20" ht="13.2" x14ac:dyDescent="0.25">
      <c r="A196" s="64" t="s">
        <v>26</v>
      </c>
      <c r="B196" s="147">
        <f t="shared" ref="B196:O196" si="29">SUM(B197:B202)</f>
        <v>31850567</v>
      </c>
      <c r="C196" s="147">
        <f t="shared" si="29"/>
        <v>7487807</v>
      </c>
      <c r="D196" s="147">
        <f t="shared" si="29"/>
        <v>954817</v>
      </c>
      <c r="E196" s="147">
        <f t="shared" si="29"/>
        <v>1262211</v>
      </c>
      <c r="F196" s="147">
        <f t="shared" si="29"/>
        <v>157741</v>
      </c>
      <c r="G196" s="147">
        <f t="shared" si="29"/>
        <v>257216</v>
      </c>
      <c r="H196" s="147">
        <f t="shared" si="29"/>
        <v>55319</v>
      </c>
      <c r="I196" s="147">
        <f t="shared" si="29"/>
        <v>1510849</v>
      </c>
      <c r="J196" s="147">
        <f t="shared" si="29"/>
        <v>858367</v>
      </c>
      <c r="K196" s="147">
        <f t="shared" si="29"/>
        <v>0</v>
      </c>
      <c r="L196" s="147">
        <f t="shared" si="29"/>
        <v>9071347</v>
      </c>
      <c r="M196" s="147">
        <f t="shared" si="29"/>
        <v>0</v>
      </c>
      <c r="N196" s="147">
        <f t="shared" si="29"/>
        <v>1514572</v>
      </c>
      <c r="O196" s="147">
        <f t="shared" si="29"/>
        <v>47847</v>
      </c>
      <c r="P196" s="148">
        <f t="shared" si="24"/>
        <v>55028660</v>
      </c>
      <c r="T196" s="53"/>
    </row>
    <row r="197" spans="1:20" x14ac:dyDescent="0.2">
      <c r="A197" s="94" t="s">
        <v>112</v>
      </c>
      <c r="B197" s="20">
        <v>42544068</v>
      </c>
      <c r="C197" s="20">
        <v>9527553</v>
      </c>
      <c r="D197" s="20">
        <v>878346</v>
      </c>
      <c r="E197" s="20">
        <v>1262211</v>
      </c>
      <c r="F197" s="20">
        <v>157741</v>
      </c>
      <c r="G197" s="20">
        <v>257216</v>
      </c>
      <c r="H197" s="20">
        <v>55319</v>
      </c>
      <c r="I197" s="20">
        <v>1510849</v>
      </c>
      <c r="J197" s="20">
        <v>192314</v>
      </c>
      <c r="K197" s="20">
        <v>0</v>
      </c>
      <c r="L197" s="29">
        <v>9071347</v>
      </c>
      <c r="M197" s="20">
        <v>0</v>
      </c>
      <c r="N197" s="77">
        <v>3057167</v>
      </c>
      <c r="O197" s="29">
        <v>47847</v>
      </c>
      <c r="P197" s="76">
        <f t="shared" si="24"/>
        <v>68561978</v>
      </c>
      <c r="T197" s="53"/>
    </row>
    <row r="198" spans="1:20" x14ac:dyDescent="0.2">
      <c r="A198" s="94" t="s">
        <v>94</v>
      </c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9"/>
      <c r="M198" s="20"/>
      <c r="N198" s="29"/>
      <c r="O198" s="29"/>
      <c r="P198" s="76">
        <f t="shared" si="24"/>
        <v>0</v>
      </c>
      <c r="T198" s="53"/>
    </row>
    <row r="199" spans="1:20" x14ac:dyDescent="0.2">
      <c r="A199" s="75" t="s">
        <v>79</v>
      </c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60"/>
      <c r="M199" s="51"/>
      <c r="N199" s="60"/>
      <c r="O199" s="60"/>
      <c r="P199" s="76">
        <f t="shared" si="24"/>
        <v>0</v>
      </c>
      <c r="T199" s="53"/>
    </row>
    <row r="200" spans="1:20" x14ac:dyDescent="0.2">
      <c r="A200" s="75" t="s">
        <v>80</v>
      </c>
      <c r="B200" s="51"/>
      <c r="C200" s="51"/>
      <c r="D200" s="51"/>
      <c r="E200" s="51"/>
      <c r="F200" s="51"/>
      <c r="G200" s="51"/>
      <c r="H200" s="51"/>
      <c r="I200" s="60"/>
      <c r="J200" s="60"/>
      <c r="K200" s="51"/>
      <c r="L200" s="60"/>
      <c r="M200" s="51"/>
      <c r="N200" s="60"/>
      <c r="O200" s="60"/>
      <c r="P200" s="76">
        <f t="shared" si="24"/>
        <v>0</v>
      </c>
      <c r="T200" s="53"/>
    </row>
    <row r="201" spans="1:20" x14ac:dyDescent="0.2">
      <c r="A201" s="75" t="s">
        <v>81</v>
      </c>
      <c r="B201" s="51">
        <v>-10693501</v>
      </c>
      <c r="C201" s="51">
        <v>-2039746</v>
      </c>
      <c r="D201" s="51">
        <v>76471</v>
      </c>
      <c r="E201" s="51"/>
      <c r="F201" s="51"/>
      <c r="G201" s="51"/>
      <c r="H201" s="51"/>
      <c r="I201" s="51"/>
      <c r="J201" s="51"/>
      <c r="K201" s="51"/>
      <c r="L201" s="60"/>
      <c r="M201" s="51"/>
      <c r="N201" s="60">
        <v>-1542595</v>
      </c>
      <c r="O201" s="60"/>
      <c r="P201" s="76">
        <f t="shared" si="24"/>
        <v>-14199371</v>
      </c>
      <c r="T201" s="53"/>
    </row>
    <row r="202" spans="1:20" x14ac:dyDescent="0.2">
      <c r="A202" s="75" t="s">
        <v>82</v>
      </c>
      <c r="B202" s="51"/>
      <c r="C202" s="51"/>
      <c r="D202" s="51"/>
      <c r="E202" s="51"/>
      <c r="F202" s="51"/>
      <c r="G202" s="51"/>
      <c r="H202" s="51"/>
      <c r="I202" s="51"/>
      <c r="J202" s="51">
        <v>666053</v>
      </c>
      <c r="K202" s="51"/>
      <c r="L202" s="60"/>
      <c r="M202" s="51"/>
      <c r="N202" s="60"/>
      <c r="O202" s="60"/>
      <c r="P202" s="76">
        <f t="shared" si="24"/>
        <v>666053</v>
      </c>
      <c r="T202" s="53"/>
    </row>
    <row r="203" spans="1:20" ht="13.2" x14ac:dyDescent="0.25">
      <c r="A203" s="64" t="s">
        <v>27</v>
      </c>
      <c r="B203" s="147">
        <f t="shared" ref="B203:O203" si="30">SUM(B204:B209)</f>
        <v>1259614</v>
      </c>
      <c r="C203" s="147">
        <f t="shared" si="30"/>
        <v>296125</v>
      </c>
      <c r="D203" s="147">
        <f t="shared" si="30"/>
        <v>37761</v>
      </c>
      <c r="E203" s="147">
        <f t="shared" si="30"/>
        <v>49917</v>
      </c>
      <c r="F203" s="147">
        <f t="shared" si="30"/>
        <v>6238</v>
      </c>
      <c r="G203" s="147">
        <f t="shared" si="30"/>
        <v>10172</v>
      </c>
      <c r="H203" s="147">
        <f t="shared" si="30"/>
        <v>21855</v>
      </c>
      <c r="I203" s="147">
        <f t="shared" si="30"/>
        <v>124421</v>
      </c>
      <c r="J203" s="147">
        <f t="shared" si="30"/>
        <v>913384</v>
      </c>
      <c r="K203" s="147">
        <f t="shared" si="30"/>
        <v>18</v>
      </c>
      <c r="L203" s="147">
        <f t="shared" si="30"/>
        <v>0</v>
      </c>
      <c r="M203" s="147">
        <f t="shared" si="30"/>
        <v>0</v>
      </c>
      <c r="N203" s="147">
        <f t="shared" si="30"/>
        <v>17592</v>
      </c>
      <c r="O203" s="147">
        <f t="shared" si="30"/>
        <v>0</v>
      </c>
      <c r="P203" s="148">
        <f>SUM(B203:O203)</f>
        <v>2737097</v>
      </c>
      <c r="T203" s="53"/>
    </row>
    <row r="204" spans="1:20" x14ac:dyDescent="0.2">
      <c r="A204" s="94" t="s">
        <v>112</v>
      </c>
      <c r="B204" s="20">
        <v>1682517</v>
      </c>
      <c r="C204" s="20">
        <v>376792</v>
      </c>
      <c r="D204" s="20">
        <v>34737</v>
      </c>
      <c r="E204" s="20">
        <v>49917</v>
      </c>
      <c r="F204" s="20">
        <v>6238</v>
      </c>
      <c r="G204" s="20">
        <v>10172</v>
      </c>
      <c r="H204" s="20">
        <v>21855</v>
      </c>
      <c r="I204" s="20">
        <v>124421</v>
      </c>
      <c r="J204" s="20">
        <v>204640</v>
      </c>
      <c r="K204" s="20">
        <v>18</v>
      </c>
      <c r="L204" s="29">
        <v>0</v>
      </c>
      <c r="M204" s="20">
        <v>0</v>
      </c>
      <c r="N204" s="77">
        <v>35508</v>
      </c>
      <c r="O204" s="29">
        <v>0</v>
      </c>
      <c r="P204" s="76">
        <f t="shared" si="24"/>
        <v>2546815</v>
      </c>
      <c r="T204" s="53"/>
    </row>
    <row r="205" spans="1:20" x14ac:dyDescent="0.2">
      <c r="A205" s="94" t="s">
        <v>94</v>
      </c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9"/>
      <c r="M205" s="20"/>
      <c r="N205" s="60"/>
      <c r="O205" s="29"/>
      <c r="P205" s="76">
        <f t="shared" si="24"/>
        <v>0</v>
      </c>
      <c r="T205" s="53"/>
    </row>
    <row r="206" spans="1:20" x14ac:dyDescent="0.2">
      <c r="A206" s="75" t="s">
        <v>79</v>
      </c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60"/>
      <c r="M206" s="51"/>
      <c r="N206" s="60"/>
      <c r="O206" s="60"/>
      <c r="P206" s="76">
        <f t="shared" si="24"/>
        <v>0</v>
      </c>
      <c r="T206" s="53"/>
    </row>
    <row r="207" spans="1:20" x14ac:dyDescent="0.2">
      <c r="A207" s="75" t="s">
        <v>80</v>
      </c>
      <c r="B207" s="51"/>
      <c r="C207" s="51"/>
      <c r="D207" s="51"/>
      <c r="E207" s="51"/>
      <c r="F207" s="51"/>
      <c r="G207" s="51"/>
      <c r="H207" s="51"/>
      <c r="I207" s="60"/>
      <c r="J207" s="60"/>
      <c r="K207" s="51"/>
      <c r="L207" s="60"/>
      <c r="M207" s="51"/>
      <c r="N207" s="60"/>
      <c r="O207" s="60"/>
      <c r="P207" s="76">
        <f t="shared" si="24"/>
        <v>0</v>
      </c>
      <c r="T207" s="53"/>
    </row>
    <row r="208" spans="1:20" x14ac:dyDescent="0.2">
      <c r="A208" s="75" t="s">
        <v>81</v>
      </c>
      <c r="B208" s="51">
        <v>-422903</v>
      </c>
      <c r="C208" s="51">
        <v>-80667</v>
      </c>
      <c r="D208" s="51">
        <v>3024</v>
      </c>
      <c r="E208" s="51"/>
      <c r="F208" s="51"/>
      <c r="G208" s="51"/>
      <c r="H208" s="51"/>
      <c r="I208" s="51"/>
      <c r="J208" s="51"/>
      <c r="K208" s="51"/>
      <c r="L208" s="60"/>
      <c r="M208" s="51"/>
      <c r="N208" s="60">
        <v>-17916</v>
      </c>
      <c r="O208" s="60"/>
      <c r="P208" s="76">
        <f t="shared" si="24"/>
        <v>-518462</v>
      </c>
      <c r="T208" s="53"/>
    </row>
    <row r="209" spans="1:20" x14ac:dyDescent="0.2">
      <c r="A209" s="75" t="s">
        <v>82</v>
      </c>
      <c r="B209" s="51"/>
      <c r="C209" s="51"/>
      <c r="D209" s="51"/>
      <c r="E209" s="51"/>
      <c r="F209" s="51"/>
      <c r="G209" s="51"/>
      <c r="H209" s="51"/>
      <c r="I209" s="51"/>
      <c r="J209" s="51">
        <v>708744</v>
      </c>
      <c r="K209" s="51"/>
      <c r="L209" s="60"/>
      <c r="M209" s="51"/>
      <c r="N209" s="60"/>
      <c r="O209" s="60"/>
      <c r="P209" s="76">
        <f t="shared" si="24"/>
        <v>708744</v>
      </c>
      <c r="T209" s="53"/>
    </row>
    <row r="210" spans="1:20" ht="13.2" x14ac:dyDescent="0.25">
      <c r="A210" s="64" t="s">
        <v>28</v>
      </c>
      <c r="B210" s="147">
        <f t="shared" ref="B210:O210" si="31">SUM(B211:B216)</f>
        <v>1836492</v>
      </c>
      <c r="C210" s="147">
        <f t="shared" si="31"/>
        <v>431744</v>
      </c>
      <c r="D210" s="147">
        <f t="shared" si="31"/>
        <v>55054</v>
      </c>
      <c r="E210" s="147">
        <f t="shared" si="31"/>
        <v>72779</v>
      </c>
      <c r="F210" s="147">
        <f t="shared" si="31"/>
        <v>9095</v>
      </c>
      <c r="G210" s="147">
        <f t="shared" si="31"/>
        <v>14831</v>
      </c>
      <c r="H210" s="147">
        <f t="shared" si="31"/>
        <v>21854</v>
      </c>
      <c r="I210" s="147">
        <f t="shared" si="31"/>
        <v>157178</v>
      </c>
      <c r="J210" s="147">
        <f t="shared" si="31"/>
        <v>927563</v>
      </c>
      <c r="K210" s="147">
        <f t="shared" si="31"/>
        <v>0</v>
      </c>
      <c r="L210" s="147">
        <f t="shared" si="31"/>
        <v>0</v>
      </c>
      <c r="M210" s="147">
        <f t="shared" si="31"/>
        <v>0</v>
      </c>
      <c r="N210" s="147">
        <f t="shared" si="31"/>
        <v>56058</v>
      </c>
      <c r="O210" s="147">
        <f t="shared" si="31"/>
        <v>0</v>
      </c>
      <c r="P210" s="148">
        <f t="shared" si="24"/>
        <v>3582648</v>
      </c>
      <c r="T210" s="53"/>
    </row>
    <row r="211" spans="1:20" x14ac:dyDescent="0.2">
      <c r="A211" s="94" t="s">
        <v>112</v>
      </c>
      <c r="B211" s="20">
        <v>2453075</v>
      </c>
      <c r="C211" s="20">
        <v>549355</v>
      </c>
      <c r="D211" s="20">
        <v>50645</v>
      </c>
      <c r="E211" s="20">
        <v>72779</v>
      </c>
      <c r="F211" s="20">
        <v>9095</v>
      </c>
      <c r="G211" s="20">
        <v>14831</v>
      </c>
      <c r="H211" s="20">
        <v>21854</v>
      </c>
      <c r="I211" s="20">
        <v>157178</v>
      </c>
      <c r="J211" s="20">
        <v>207817</v>
      </c>
      <c r="K211" s="20">
        <v>0</v>
      </c>
      <c r="L211" s="29">
        <v>0</v>
      </c>
      <c r="M211" s="20">
        <v>0</v>
      </c>
      <c r="N211" s="77">
        <v>113154</v>
      </c>
      <c r="O211" s="29">
        <v>0</v>
      </c>
      <c r="P211" s="76">
        <f t="shared" si="24"/>
        <v>3649783</v>
      </c>
      <c r="T211" s="53"/>
    </row>
    <row r="212" spans="1:20" x14ac:dyDescent="0.2">
      <c r="A212" s="94" t="s">
        <v>94</v>
      </c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9"/>
      <c r="M212" s="20"/>
      <c r="N212" s="29"/>
      <c r="O212" s="29"/>
      <c r="P212" s="76">
        <f t="shared" si="24"/>
        <v>0</v>
      </c>
      <c r="T212" s="53"/>
    </row>
    <row r="213" spans="1:20" x14ac:dyDescent="0.2">
      <c r="A213" s="75" t="s">
        <v>79</v>
      </c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60"/>
      <c r="M213" s="51"/>
      <c r="N213" s="60"/>
      <c r="O213" s="60"/>
      <c r="P213" s="76">
        <f t="shared" si="24"/>
        <v>0</v>
      </c>
      <c r="T213" s="53"/>
    </row>
    <row r="214" spans="1:20" x14ac:dyDescent="0.2">
      <c r="A214" s="75" t="s">
        <v>80</v>
      </c>
      <c r="B214" s="51"/>
      <c r="C214" s="51"/>
      <c r="D214" s="51"/>
      <c r="E214" s="51"/>
      <c r="F214" s="51"/>
      <c r="G214" s="51"/>
      <c r="H214" s="51"/>
      <c r="I214" s="60"/>
      <c r="J214" s="60"/>
      <c r="K214" s="51"/>
      <c r="L214" s="60"/>
      <c r="M214" s="51"/>
      <c r="N214" s="60"/>
      <c r="O214" s="60"/>
      <c r="P214" s="76">
        <f t="shared" si="24"/>
        <v>0</v>
      </c>
      <c r="T214" s="53"/>
    </row>
    <row r="215" spans="1:20" x14ac:dyDescent="0.2">
      <c r="A215" s="75" t="s">
        <v>81</v>
      </c>
      <c r="B215" s="51">
        <v>-616583</v>
      </c>
      <c r="C215" s="51">
        <v>-117611</v>
      </c>
      <c r="D215" s="51">
        <v>4409</v>
      </c>
      <c r="E215" s="51"/>
      <c r="F215" s="51"/>
      <c r="G215" s="51"/>
      <c r="H215" s="51"/>
      <c r="I215" s="51"/>
      <c r="J215" s="51"/>
      <c r="K215" s="51"/>
      <c r="L215" s="60"/>
      <c r="M215" s="51"/>
      <c r="N215" s="60">
        <v>-57096</v>
      </c>
      <c r="O215" s="60"/>
      <c r="P215" s="76">
        <f t="shared" si="24"/>
        <v>-786881</v>
      </c>
      <c r="T215" s="53"/>
    </row>
    <row r="216" spans="1:20" x14ac:dyDescent="0.2">
      <c r="A216" s="75" t="s">
        <v>82</v>
      </c>
      <c r="B216" s="51"/>
      <c r="C216" s="51"/>
      <c r="D216" s="51"/>
      <c r="E216" s="51"/>
      <c r="F216" s="51"/>
      <c r="G216" s="51"/>
      <c r="H216" s="51"/>
      <c r="I216" s="51"/>
      <c r="J216" s="51">
        <v>719746</v>
      </c>
      <c r="K216" s="51"/>
      <c r="L216" s="60"/>
      <c r="M216" s="51"/>
      <c r="N216" s="60"/>
      <c r="O216" s="60"/>
      <c r="P216" s="76">
        <f t="shared" si="24"/>
        <v>719746</v>
      </c>
      <c r="T216" s="53"/>
    </row>
    <row r="217" spans="1:20" ht="13.2" x14ac:dyDescent="0.25">
      <c r="A217" s="64" t="s">
        <v>29</v>
      </c>
      <c r="B217" s="147">
        <f t="shared" ref="B217:O217" si="32">SUM(B218:B223)</f>
        <v>1854887</v>
      </c>
      <c r="C217" s="147">
        <f t="shared" si="32"/>
        <v>436067</v>
      </c>
      <c r="D217" s="147">
        <f t="shared" si="32"/>
        <v>55605</v>
      </c>
      <c r="E217" s="147">
        <f t="shared" si="32"/>
        <v>73508</v>
      </c>
      <c r="F217" s="147">
        <f t="shared" si="32"/>
        <v>9186</v>
      </c>
      <c r="G217" s="147">
        <f t="shared" si="32"/>
        <v>14980</v>
      </c>
      <c r="H217" s="147">
        <f t="shared" si="32"/>
        <v>21855</v>
      </c>
      <c r="I217" s="147">
        <f t="shared" si="32"/>
        <v>141435</v>
      </c>
      <c r="J217" s="147">
        <f t="shared" si="32"/>
        <v>787407</v>
      </c>
      <c r="K217" s="147">
        <f t="shared" si="32"/>
        <v>0</v>
      </c>
      <c r="L217" s="147">
        <f t="shared" si="32"/>
        <v>0</v>
      </c>
      <c r="M217" s="147">
        <f t="shared" si="32"/>
        <v>0</v>
      </c>
      <c r="N217" s="147">
        <f t="shared" si="32"/>
        <v>58820</v>
      </c>
      <c r="O217" s="147">
        <f t="shared" si="32"/>
        <v>152</v>
      </c>
      <c r="P217" s="148">
        <f t="shared" si="24"/>
        <v>3453902</v>
      </c>
      <c r="T217" s="53"/>
    </row>
    <row r="218" spans="1:20" x14ac:dyDescent="0.2">
      <c r="A218" s="94" t="s">
        <v>112</v>
      </c>
      <c r="B218" s="20">
        <v>2477646</v>
      </c>
      <c r="C218" s="20">
        <v>554856</v>
      </c>
      <c r="D218" s="20">
        <v>51152</v>
      </c>
      <c r="E218" s="20">
        <v>73508</v>
      </c>
      <c r="F218" s="20">
        <v>9186</v>
      </c>
      <c r="G218" s="20">
        <v>14980</v>
      </c>
      <c r="H218" s="20">
        <v>21855</v>
      </c>
      <c r="I218" s="20">
        <v>141435</v>
      </c>
      <c r="J218" s="20">
        <v>176416</v>
      </c>
      <c r="K218" s="20">
        <v>0</v>
      </c>
      <c r="L218" s="29">
        <v>0</v>
      </c>
      <c r="M218" s="20">
        <v>0</v>
      </c>
      <c r="N218" s="77">
        <v>118729</v>
      </c>
      <c r="O218" s="29">
        <v>152</v>
      </c>
      <c r="P218" s="76">
        <f t="shared" si="24"/>
        <v>3639915</v>
      </c>
      <c r="T218" s="53"/>
    </row>
    <row r="219" spans="1:20" x14ac:dyDescent="0.2">
      <c r="A219" s="94" t="s">
        <v>94</v>
      </c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9"/>
      <c r="M219" s="20"/>
      <c r="N219" s="29"/>
      <c r="O219" s="29"/>
      <c r="P219" s="76">
        <f t="shared" si="24"/>
        <v>0</v>
      </c>
      <c r="T219" s="53"/>
    </row>
    <row r="220" spans="1:20" x14ac:dyDescent="0.2">
      <c r="A220" s="75" t="s">
        <v>79</v>
      </c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60"/>
      <c r="M220" s="51"/>
      <c r="N220" s="60"/>
      <c r="O220" s="60"/>
      <c r="P220" s="76">
        <f t="shared" si="24"/>
        <v>0</v>
      </c>
      <c r="T220" s="53"/>
    </row>
    <row r="221" spans="1:20" x14ac:dyDescent="0.2">
      <c r="A221" s="75" t="s">
        <v>80</v>
      </c>
      <c r="B221" s="51"/>
      <c r="C221" s="51"/>
      <c r="D221" s="51"/>
      <c r="E221" s="51"/>
      <c r="F221" s="51"/>
      <c r="G221" s="51"/>
      <c r="H221" s="51"/>
      <c r="I221" s="60"/>
      <c r="J221" s="60"/>
      <c r="K221" s="51"/>
      <c r="L221" s="60"/>
      <c r="M221" s="51"/>
      <c r="N221" s="60"/>
      <c r="O221" s="60"/>
      <c r="P221" s="76">
        <f t="shared" si="24"/>
        <v>0</v>
      </c>
      <c r="T221" s="53"/>
    </row>
    <row r="222" spans="1:20" x14ac:dyDescent="0.2">
      <c r="A222" s="75" t="s">
        <v>81</v>
      </c>
      <c r="B222" s="51">
        <v>-622759</v>
      </c>
      <c r="C222" s="51">
        <v>-118789</v>
      </c>
      <c r="D222" s="51">
        <v>4453</v>
      </c>
      <c r="E222" s="51"/>
      <c r="F222" s="51"/>
      <c r="G222" s="51"/>
      <c r="H222" s="51"/>
      <c r="I222" s="51"/>
      <c r="J222" s="51"/>
      <c r="K222" s="51"/>
      <c r="L222" s="60"/>
      <c r="M222" s="51"/>
      <c r="N222" s="60">
        <v>-59909</v>
      </c>
      <c r="O222" s="60"/>
      <c r="P222" s="76">
        <f t="shared" si="24"/>
        <v>-797004</v>
      </c>
      <c r="T222" s="53"/>
    </row>
    <row r="223" spans="1:20" x14ac:dyDescent="0.2">
      <c r="A223" s="75" t="s">
        <v>82</v>
      </c>
      <c r="B223" s="51"/>
      <c r="C223" s="51"/>
      <c r="D223" s="51"/>
      <c r="E223" s="51"/>
      <c r="F223" s="51"/>
      <c r="G223" s="51"/>
      <c r="H223" s="51"/>
      <c r="I223" s="51"/>
      <c r="J223" s="51">
        <v>610991</v>
      </c>
      <c r="K223" s="51"/>
      <c r="L223" s="60"/>
      <c r="M223" s="51"/>
      <c r="N223" s="60"/>
      <c r="O223" s="60"/>
      <c r="P223" s="76">
        <f t="shared" si="24"/>
        <v>610991</v>
      </c>
      <c r="T223" s="53"/>
    </row>
    <row r="224" spans="1:20" ht="13.2" x14ac:dyDescent="0.25">
      <c r="A224" s="64" t="s">
        <v>30</v>
      </c>
      <c r="B224" s="147">
        <f t="shared" ref="B224:O224" si="33">SUM(B225:B230)</f>
        <v>1105167</v>
      </c>
      <c r="C224" s="147">
        <f t="shared" si="33"/>
        <v>259816</v>
      </c>
      <c r="D224" s="147">
        <f t="shared" si="33"/>
        <v>33130</v>
      </c>
      <c r="E224" s="147">
        <f t="shared" si="33"/>
        <v>43797</v>
      </c>
      <c r="F224" s="147">
        <f t="shared" si="33"/>
        <v>5473</v>
      </c>
      <c r="G224" s="147">
        <f t="shared" si="33"/>
        <v>8925</v>
      </c>
      <c r="H224" s="147">
        <f t="shared" si="33"/>
        <v>21855</v>
      </c>
      <c r="I224" s="147">
        <f t="shared" si="33"/>
        <v>112886</v>
      </c>
      <c r="J224" s="147">
        <f t="shared" si="33"/>
        <v>870303</v>
      </c>
      <c r="K224" s="147">
        <f t="shared" si="33"/>
        <v>0</v>
      </c>
      <c r="L224" s="147">
        <f t="shared" si="33"/>
        <v>1153</v>
      </c>
      <c r="M224" s="147">
        <f t="shared" si="33"/>
        <v>0</v>
      </c>
      <c r="N224" s="147">
        <f t="shared" si="33"/>
        <v>6880</v>
      </c>
      <c r="O224" s="147">
        <f t="shared" si="33"/>
        <v>0</v>
      </c>
      <c r="P224" s="148">
        <f t="shared" si="24"/>
        <v>2469385</v>
      </c>
      <c r="T224" s="53"/>
    </row>
    <row r="225" spans="1:20" ht="12.75" customHeight="1" x14ac:dyDescent="0.2">
      <c r="A225" s="94" t="s">
        <v>112</v>
      </c>
      <c r="B225" s="20">
        <v>1476216</v>
      </c>
      <c r="C225" s="20">
        <v>330592</v>
      </c>
      <c r="D225" s="20">
        <v>30477</v>
      </c>
      <c r="E225" s="20">
        <v>43797</v>
      </c>
      <c r="F225" s="20">
        <v>5473</v>
      </c>
      <c r="G225" s="20">
        <v>8925</v>
      </c>
      <c r="H225" s="20">
        <v>21855</v>
      </c>
      <c r="I225" s="20">
        <v>112886</v>
      </c>
      <c r="J225" s="20">
        <v>194988</v>
      </c>
      <c r="K225" s="20">
        <v>0</v>
      </c>
      <c r="L225" s="29">
        <v>1153</v>
      </c>
      <c r="M225" s="20">
        <v>0</v>
      </c>
      <c r="N225" s="77">
        <v>13886</v>
      </c>
      <c r="O225" s="29">
        <v>0</v>
      </c>
      <c r="P225" s="76">
        <f t="shared" si="24"/>
        <v>2240248</v>
      </c>
      <c r="T225" s="53"/>
    </row>
    <row r="226" spans="1:20" ht="12.75" customHeight="1" x14ac:dyDescent="0.2">
      <c r="A226" s="94" t="s">
        <v>94</v>
      </c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9"/>
      <c r="M226" s="20"/>
      <c r="N226" s="29"/>
      <c r="O226" s="29"/>
      <c r="P226" s="76">
        <f t="shared" si="24"/>
        <v>0</v>
      </c>
      <c r="T226" s="53"/>
    </row>
    <row r="227" spans="1:20" ht="12.75" customHeight="1" x14ac:dyDescent="0.2">
      <c r="A227" s="75" t="s">
        <v>79</v>
      </c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60"/>
      <c r="M227" s="51"/>
      <c r="N227" s="60"/>
      <c r="O227" s="60"/>
      <c r="P227" s="76">
        <f t="shared" si="24"/>
        <v>0</v>
      </c>
      <c r="T227" s="53"/>
    </row>
    <row r="228" spans="1:20" ht="12.75" customHeight="1" x14ac:dyDescent="0.2">
      <c r="A228" s="75" t="s">
        <v>80</v>
      </c>
      <c r="B228" s="51"/>
      <c r="C228" s="51"/>
      <c r="D228" s="51"/>
      <c r="E228" s="51"/>
      <c r="F228" s="51"/>
      <c r="G228" s="51"/>
      <c r="H228" s="51"/>
      <c r="I228" s="60"/>
      <c r="J228" s="60"/>
      <c r="K228" s="51"/>
      <c r="L228" s="60"/>
      <c r="M228" s="51"/>
      <c r="N228" s="60"/>
      <c r="O228" s="60"/>
      <c r="P228" s="76">
        <f t="shared" si="24"/>
        <v>0</v>
      </c>
      <c r="T228" s="53"/>
    </row>
    <row r="229" spans="1:20" ht="12.75" customHeight="1" x14ac:dyDescent="0.2">
      <c r="A229" s="75" t="s">
        <v>81</v>
      </c>
      <c r="B229" s="51">
        <v>-371049</v>
      </c>
      <c r="C229" s="51">
        <v>-70776</v>
      </c>
      <c r="D229" s="51">
        <v>2653</v>
      </c>
      <c r="E229" s="51"/>
      <c r="F229" s="51"/>
      <c r="G229" s="51"/>
      <c r="H229" s="51"/>
      <c r="I229" s="51"/>
      <c r="J229" s="51"/>
      <c r="K229" s="51"/>
      <c r="L229" s="60"/>
      <c r="M229" s="51"/>
      <c r="N229" s="60">
        <v>-7006</v>
      </c>
      <c r="O229" s="60"/>
      <c r="P229" s="76">
        <f t="shared" si="24"/>
        <v>-446178</v>
      </c>
      <c r="T229" s="53"/>
    </row>
    <row r="230" spans="1:20" ht="12.75" customHeight="1" x14ac:dyDescent="0.2">
      <c r="A230" s="75" t="s">
        <v>82</v>
      </c>
      <c r="B230" s="51"/>
      <c r="C230" s="51"/>
      <c r="D230" s="51"/>
      <c r="E230" s="51"/>
      <c r="F230" s="51"/>
      <c r="G230" s="51"/>
      <c r="H230" s="51"/>
      <c r="I230" s="51"/>
      <c r="J230" s="51">
        <v>675315</v>
      </c>
      <c r="K230" s="51"/>
      <c r="L230" s="60"/>
      <c r="M230" s="51"/>
      <c r="N230" s="60"/>
      <c r="O230" s="60"/>
      <c r="P230" s="76">
        <f t="shared" si="24"/>
        <v>675315</v>
      </c>
      <c r="T230" s="53"/>
    </row>
    <row r="231" spans="1:20" ht="12.75" customHeight="1" x14ac:dyDescent="0.25">
      <c r="A231" s="64" t="s">
        <v>31</v>
      </c>
      <c r="B231" s="147">
        <f t="shared" ref="B231:O231" si="34">SUM(B232:B237)</f>
        <v>56189707</v>
      </c>
      <c r="C231" s="147">
        <f t="shared" si="34"/>
        <v>13209740</v>
      </c>
      <c r="D231" s="147">
        <f t="shared" si="34"/>
        <v>1684455</v>
      </c>
      <c r="E231" s="147">
        <f t="shared" si="34"/>
        <v>2226750</v>
      </c>
      <c r="F231" s="147">
        <f t="shared" si="34"/>
        <v>278282</v>
      </c>
      <c r="G231" s="147">
        <f t="shared" si="34"/>
        <v>453773</v>
      </c>
      <c r="H231" s="147">
        <f t="shared" si="34"/>
        <v>55319</v>
      </c>
      <c r="I231" s="147">
        <f t="shared" si="34"/>
        <v>2459246</v>
      </c>
      <c r="J231" s="147">
        <f t="shared" si="34"/>
        <v>1048982</v>
      </c>
      <c r="K231" s="147">
        <f t="shared" si="34"/>
        <v>220</v>
      </c>
      <c r="L231" s="147">
        <f t="shared" si="34"/>
        <v>10080845</v>
      </c>
      <c r="M231" s="147">
        <f t="shared" si="34"/>
        <v>0</v>
      </c>
      <c r="N231" s="147">
        <f t="shared" si="34"/>
        <v>0</v>
      </c>
      <c r="O231" s="147">
        <f t="shared" si="34"/>
        <v>78415</v>
      </c>
      <c r="P231" s="148">
        <f t="shared" si="24"/>
        <v>87765734</v>
      </c>
      <c r="T231" s="53"/>
    </row>
    <row r="232" spans="1:20" x14ac:dyDescent="0.2">
      <c r="A232" s="94" t="s">
        <v>112</v>
      </c>
      <c r="B232" s="20">
        <v>75054825</v>
      </c>
      <c r="C232" s="20">
        <v>16808193</v>
      </c>
      <c r="D232" s="20">
        <v>1549548</v>
      </c>
      <c r="E232" s="20">
        <v>2226750</v>
      </c>
      <c r="F232" s="20">
        <v>278282</v>
      </c>
      <c r="G232" s="20">
        <v>453773</v>
      </c>
      <c r="H232" s="20">
        <v>55319</v>
      </c>
      <c r="I232" s="20">
        <v>2459246</v>
      </c>
      <c r="J232" s="20">
        <v>235021</v>
      </c>
      <c r="K232" s="20">
        <v>220</v>
      </c>
      <c r="L232" s="29">
        <v>10080845</v>
      </c>
      <c r="M232" s="20">
        <v>0</v>
      </c>
      <c r="N232" s="77">
        <v>0</v>
      </c>
      <c r="O232" s="29">
        <v>78415</v>
      </c>
      <c r="P232" s="76">
        <f t="shared" si="24"/>
        <v>109280437</v>
      </c>
      <c r="T232" s="53"/>
    </row>
    <row r="233" spans="1:20" x14ac:dyDescent="0.2">
      <c r="A233" s="94" t="s">
        <v>94</v>
      </c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9"/>
      <c r="M233" s="20"/>
      <c r="N233" s="29"/>
      <c r="O233" s="29"/>
      <c r="P233" s="76">
        <f t="shared" si="24"/>
        <v>0</v>
      </c>
      <c r="T233" s="53"/>
    </row>
    <row r="234" spans="1:20" x14ac:dyDescent="0.2">
      <c r="A234" s="75" t="s">
        <v>79</v>
      </c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60"/>
      <c r="M234" s="51"/>
      <c r="N234" s="60"/>
      <c r="O234" s="60"/>
      <c r="P234" s="76">
        <f t="shared" si="24"/>
        <v>0</v>
      </c>
      <c r="T234" s="53"/>
    </row>
    <row r="235" spans="1:20" x14ac:dyDescent="0.2">
      <c r="A235" s="75" t="s">
        <v>80</v>
      </c>
      <c r="B235" s="51"/>
      <c r="C235" s="51"/>
      <c r="D235" s="51"/>
      <c r="E235" s="51"/>
      <c r="F235" s="51"/>
      <c r="G235" s="51"/>
      <c r="H235" s="51"/>
      <c r="I235" s="60"/>
      <c r="J235" s="60"/>
      <c r="K235" s="51"/>
      <c r="L235" s="60"/>
      <c r="M235" s="51"/>
      <c r="N235" s="60"/>
      <c r="O235" s="60"/>
      <c r="P235" s="76">
        <f t="shared" si="24"/>
        <v>0</v>
      </c>
      <c r="T235" s="53"/>
    </row>
    <row r="236" spans="1:20" x14ac:dyDescent="0.2">
      <c r="A236" s="75" t="s">
        <v>81</v>
      </c>
      <c r="B236" s="51">
        <v>-18865118</v>
      </c>
      <c r="C236" s="51">
        <v>-3598453</v>
      </c>
      <c r="D236" s="51">
        <v>134907</v>
      </c>
      <c r="E236" s="51"/>
      <c r="F236" s="51"/>
      <c r="G236" s="51"/>
      <c r="H236" s="51"/>
      <c r="I236" s="51"/>
      <c r="J236" s="51"/>
      <c r="K236" s="51"/>
      <c r="L236" s="60"/>
      <c r="M236" s="51"/>
      <c r="N236" s="60">
        <v>0</v>
      </c>
      <c r="O236" s="60"/>
      <c r="P236" s="76">
        <f t="shared" si="24"/>
        <v>-22328664</v>
      </c>
      <c r="T236" s="53"/>
    </row>
    <row r="237" spans="1:20" x14ac:dyDescent="0.2">
      <c r="A237" s="75" t="s">
        <v>82</v>
      </c>
      <c r="B237" s="51"/>
      <c r="C237" s="51"/>
      <c r="D237" s="51"/>
      <c r="E237" s="51"/>
      <c r="F237" s="51"/>
      <c r="G237" s="51"/>
      <c r="H237" s="51"/>
      <c r="I237" s="51"/>
      <c r="J237" s="51">
        <v>813961</v>
      </c>
      <c r="K237" s="51"/>
      <c r="L237" s="60"/>
      <c r="M237" s="51"/>
      <c r="N237" s="60"/>
      <c r="O237" s="60"/>
      <c r="P237" s="76">
        <f t="shared" si="24"/>
        <v>813961</v>
      </c>
      <c r="T237" s="53"/>
    </row>
    <row r="238" spans="1:20" ht="13.2" x14ac:dyDescent="0.25">
      <c r="A238" s="64" t="s">
        <v>32</v>
      </c>
      <c r="B238" s="147">
        <f t="shared" ref="B238:O238" si="35">SUM(B239:B244)</f>
        <v>11072422</v>
      </c>
      <c r="C238" s="147">
        <f t="shared" si="35"/>
        <v>2603036</v>
      </c>
      <c r="D238" s="147">
        <f t="shared" si="35"/>
        <v>331929</v>
      </c>
      <c r="E238" s="147">
        <f t="shared" si="35"/>
        <v>438791</v>
      </c>
      <c r="F238" s="147">
        <f t="shared" si="35"/>
        <v>54837</v>
      </c>
      <c r="G238" s="147">
        <f t="shared" si="35"/>
        <v>89418</v>
      </c>
      <c r="H238" s="147">
        <f t="shared" si="35"/>
        <v>55319</v>
      </c>
      <c r="I238" s="147">
        <f t="shared" si="35"/>
        <v>561194</v>
      </c>
      <c r="J238" s="147">
        <f t="shared" si="35"/>
        <v>1005027</v>
      </c>
      <c r="K238" s="147">
        <f t="shared" si="35"/>
        <v>0</v>
      </c>
      <c r="L238" s="147">
        <f t="shared" si="35"/>
        <v>1348594</v>
      </c>
      <c r="M238" s="147">
        <f t="shared" si="35"/>
        <v>0</v>
      </c>
      <c r="N238" s="147">
        <f t="shared" si="35"/>
        <v>551294</v>
      </c>
      <c r="O238" s="147">
        <f t="shared" si="35"/>
        <v>3186</v>
      </c>
      <c r="P238" s="148">
        <f t="shared" si="24"/>
        <v>18115047</v>
      </c>
      <c r="T238" s="53"/>
    </row>
    <row r="239" spans="1:20" x14ac:dyDescent="0.2">
      <c r="A239" s="94" t="s">
        <v>112</v>
      </c>
      <c r="B239" s="20">
        <v>14789874</v>
      </c>
      <c r="C239" s="20">
        <v>3312126</v>
      </c>
      <c r="D239" s="20">
        <v>305345</v>
      </c>
      <c r="E239" s="20">
        <v>438791</v>
      </c>
      <c r="F239" s="20">
        <v>54837</v>
      </c>
      <c r="G239" s="20">
        <v>89418</v>
      </c>
      <c r="H239" s="20">
        <v>55319</v>
      </c>
      <c r="I239" s="20">
        <v>561194</v>
      </c>
      <c r="J239" s="20">
        <v>225173</v>
      </c>
      <c r="K239" s="20">
        <v>0</v>
      </c>
      <c r="L239" s="29">
        <v>1348594</v>
      </c>
      <c r="M239" s="20">
        <v>0</v>
      </c>
      <c r="N239" s="77">
        <v>1112789</v>
      </c>
      <c r="O239" s="29">
        <v>3186</v>
      </c>
      <c r="P239" s="76">
        <f t="shared" ref="P239:P313" si="36">SUM(B239:O239)</f>
        <v>22296646</v>
      </c>
      <c r="T239" s="53"/>
    </row>
    <row r="240" spans="1:20" x14ac:dyDescent="0.2">
      <c r="A240" s="94" t="s">
        <v>94</v>
      </c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9"/>
      <c r="M240" s="20"/>
      <c r="N240" s="29"/>
      <c r="O240" s="29"/>
      <c r="P240" s="76">
        <f t="shared" si="36"/>
        <v>0</v>
      </c>
      <c r="T240" s="53"/>
    </row>
    <row r="241" spans="1:20" x14ac:dyDescent="0.2">
      <c r="A241" s="75" t="s">
        <v>79</v>
      </c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60"/>
      <c r="M241" s="51"/>
      <c r="N241" s="60"/>
      <c r="O241" s="60"/>
      <c r="P241" s="76">
        <f t="shared" si="36"/>
        <v>0</v>
      </c>
      <c r="T241" s="53"/>
    </row>
    <row r="242" spans="1:20" x14ac:dyDescent="0.2">
      <c r="A242" s="75" t="s">
        <v>80</v>
      </c>
      <c r="B242" s="51"/>
      <c r="C242" s="51"/>
      <c r="D242" s="51"/>
      <c r="E242" s="51"/>
      <c r="F242" s="51"/>
      <c r="G242" s="51"/>
      <c r="H242" s="51"/>
      <c r="I242" s="60"/>
      <c r="J242" s="60"/>
      <c r="K242" s="51"/>
      <c r="L242" s="60"/>
      <c r="M242" s="51"/>
      <c r="N242" s="60"/>
      <c r="O242" s="60"/>
      <c r="P242" s="76">
        <f t="shared" si="36"/>
        <v>0</v>
      </c>
      <c r="T242" s="53"/>
    </row>
    <row r="243" spans="1:20" x14ac:dyDescent="0.2">
      <c r="A243" s="75" t="s">
        <v>81</v>
      </c>
      <c r="B243" s="51">
        <v>-3717452</v>
      </c>
      <c r="C243" s="51">
        <v>-709090</v>
      </c>
      <c r="D243" s="51">
        <v>26584</v>
      </c>
      <c r="E243" s="51"/>
      <c r="F243" s="51"/>
      <c r="G243" s="51"/>
      <c r="H243" s="51"/>
      <c r="I243" s="51"/>
      <c r="J243" s="51"/>
      <c r="K243" s="51"/>
      <c r="L243" s="60"/>
      <c r="M243" s="51"/>
      <c r="N243" s="60">
        <v>-561495</v>
      </c>
      <c r="O243" s="60"/>
      <c r="P243" s="76">
        <f t="shared" si="36"/>
        <v>-4961453</v>
      </c>
      <c r="T243" s="53"/>
    </row>
    <row r="244" spans="1:20" x14ac:dyDescent="0.2">
      <c r="A244" s="75" t="s">
        <v>82</v>
      </c>
      <c r="B244" s="51"/>
      <c r="C244" s="51"/>
      <c r="D244" s="51"/>
      <c r="E244" s="51"/>
      <c r="F244" s="51"/>
      <c r="G244" s="51"/>
      <c r="H244" s="51"/>
      <c r="I244" s="51"/>
      <c r="J244" s="51">
        <v>779854</v>
      </c>
      <c r="K244" s="51"/>
      <c r="L244" s="60"/>
      <c r="M244" s="51"/>
      <c r="N244" s="60"/>
      <c r="O244" s="60"/>
      <c r="P244" s="76">
        <f t="shared" si="36"/>
        <v>779854</v>
      </c>
      <c r="T244" s="53"/>
    </row>
    <row r="245" spans="1:20" ht="13.2" x14ac:dyDescent="0.25">
      <c r="A245" s="64" t="s">
        <v>33</v>
      </c>
      <c r="B245" s="147">
        <f t="shared" ref="B245:O245" si="37">SUM(B246:B251)</f>
        <v>1436398</v>
      </c>
      <c r="C245" s="147">
        <f t="shared" si="37"/>
        <v>337685</v>
      </c>
      <c r="D245" s="147">
        <f t="shared" si="37"/>
        <v>43061</v>
      </c>
      <c r="E245" s="147">
        <f t="shared" si="37"/>
        <v>56923</v>
      </c>
      <c r="F245" s="147">
        <f t="shared" si="37"/>
        <v>7114</v>
      </c>
      <c r="G245" s="147">
        <f t="shared" si="37"/>
        <v>11600</v>
      </c>
      <c r="H245" s="147">
        <f t="shared" si="37"/>
        <v>21855</v>
      </c>
      <c r="I245" s="147">
        <f t="shared" si="37"/>
        <v>122312</v>
      </c>
      <c r="J245" s="147">
        <f t="shared" si="37"/>
        <v>798879</v>
      </c>
      <c r="K245" s="147">
        <f t="shared" si="37"/>
        <v>0</v>
      </c>
      <c r="L245" s="147">
        <f t="shared" si="37"/>
        <v>29474</v>
      </c>
      <c r="M245" s="147">
        <f t="shared" si="37"/>
        <v>0</v>
      </c>
      <c r="N245" s="147">
        <f t="shared" si="37"/>
        <v>24675</v>
      </c>
      <c r="O245" s="147">
        <f t="shared" si="37"/>
        <v>18</v>
      </c>
      <c r="P245" s="148">
        <f t="shared" si="36"/>
        <v>2889994</v>
      </c>
      <c r="T245" s="53"/>
    </row>
    <row r="246" spans="1:20" x14ac:dyDescent="0.2">
      <c r="A246" s="94" t="s">
        <v>112</v>
      </c>
      <c r="B246" s="20">
        <v>1918654</v>
      </c>
      <c r="C246" s="20">
        <v>429674</v>
      </c>
      <c r="D246" s="20">
        <v>39612</v>
      </c>
      <c r="E246" s="20">
        <v>56923</v>
      </c>
      <c r="F246" s="20">
        <v>7114</v>
      </c>
      <c r="G246" s="20">
        <v>11600</v>
      </c>
      <c r="H246" s="20">
        <v>21855</v>
      </c>
      <c r="I246" s="20">
        <v>122312</v>
      </c>
      <c r="J246" s="20">
        <v>178986</v>
      </c>
      <c r="K246" s="20">
        <v>0</v>
      </c>
      <c r="L246" s="29">
        <v>29474</v>
      </c>
      <c r="M246" s="20">
        <v>0</v>
      </c>
      <c r="N246" s="77">
        <v>49807</v>
      </c>
      <c r="O246" s="29">
        <v>18</v>
      </c>
      <c r="P246" s="76">
        <f t="shared" si="36"/>
        <v>2866029</v>
      </c>
      <c r="T246" s="53"/>
    </row>
    <row r="247" spans="1:20" x14ac:dyDescent="0.2">
      <c r="A247" s="94" t="s">
        <v>94</v>
      </c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9"/>
      <c r="M247" s="20"/>
      <c r="N247" s="29"/>
      <c r="O247" s="29"/>
      <c r="P247" s="76">
        <f t="shared" si="36"/>
        <v>0</v>
      </c>
      <c r="T247" s="53"/>
    </row>
    <row r="248" spans="1:20" x14ac:dyDescent="0.2">
      <c r="A248" s="75" t="s">
        <v>79</v>
      </c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60"/>
      <c r="M248" s="51"/>
      <c r="N248" s="60"/>
      <c r="O248" s="60"/>
      <c r="P248" s="76">
        <f t="shared" si="36"/>
        <v>0</v>
      </c>
      <c r="T248" s="53"/>
    </row>
    <row r="249" spans="1:20" x14ac:dyDescent="0.2">
      <c r="A249" s="75" t="s">
        <v>80</v>
      </c>
      <c r="B249" s="51"/>
      <c r="C249" s="51"/>
      <c r="D249" s="51"/>
      <c r="E249" s="51"/>
      <c r="F249" s="51"/>
      <c r="G249" s="51"/>
      <c r="H249" s="51"/>
      <c r="I249" s="60"/>
      <c r="J249" s="60"/>
      <c r="K249" s="51"/>
      <c r="L249" s="60"/>
      <c r="M249" s="51"/>
      <c r="N249" s="60"/>
      <c r="O249" s="60"/>
      <c r="P249" s="76">
        <f t="shared" si="36"/>
        <v>0</v>
      </c>
      <c r="T249" s="53"/>
    </row>
    <row r="250" spans="1:20" x14ac:dyDescent="0.2">
      <c r="A250" s="75" t="s">
        <v>81</v>
      </c>
      <c r="B250" s="51">
        <v>-482256</v>
      </c>
      <c r="C250" s="51">
        <v>-91989</v>
      </c>
      <c r="D250" s="51">
        <v>3449</v>
      </c>
      <c r="E250" s="51"/>
      <c r="F250" s="51"/>
      <c r="G250" s="51"/>
      <c r="H250" s="51"/>
      <c r="I250" s="51"/>
      <c r="J250" s="51"/>
      <c r="K250" s="51"/>
      <c r="L250" s="60"/>
      <c r="M250" s="51"/>
      <c r="N250" s="60">
        <v>-25132</v>
      </c>
      <c r="O250" s="60"/>
      <c r="P250" s="76">
        <f t="shared" si="36"/>
        <v>-595928</v>
      </c>
      <c r="T250" s="53"/>
    </row>
    <row r="251" spans="1:20" x14ac:dyDescent="0.2">
      <c r="A251" s="75" t="s">
        <v>82</v>
      </c>
      <c r="B251" s="51"/>
      <c r="C251" s="51"/>
      <c r="D251" s="51"/>
      <c r="E251" s="51"/>
      <c r="F251" s="51"/>
      <c r="G251" s="51"/>
      <c r="H251" s="51"/>
      <c r="I251" s="51"/>
      <c r="J251" s="51">
        <v>619893</v>
      </c>
      <c r="K251" s="51"/>
      <c r="L251" s="60"/>
      <c r="M251" s="51"/>
      <c r="N251" s="60"/>
      <c r="O251" s="60"/>
      <c r="P251" s="76">
        <f t="shared" si="36"/>
        <v>619893</v>
      </c>
      <c r="T251" s="53"/>
    </row>
    <row r="252" spans="1:20" ht="13.2" x14ac:dyDescent="0.25">
      <c r="A252" s="64" t="s">
        <v>34</v>
      </c>
      <c r="B252" s="147">
        <f t="shared" ref="B252:O252" si="38">SUM(B253:B258)</f>
        <v>4432400</v>
      </c>
      <c r="C252" s="147">
        <f t="shared" si="38"/>
        <v>1042019</v>
      </c>
      <c r="D252" s="147">
        <f t="shared" si="38"/>
        <v>132874</v>
      </c>
      <c r="E252" s="147">
        <f t="shared" si="38"/>
        <v>175652</v>
      </c>
      <c r="F252" s="147">
        <f t="shared" si="38"/>
        <v>21952</v>
      </c>
      <c r="G252" s="147">
        <f t="shared" si="38"/>
        <v>35795</v>
      </c>
      <c r="H252" s="147">
        <f t="shared" si="38"/>
        <v>55319</v>
      </c>
      <c r="I252" s="147">
        <f t="shared" si="38"/>
        <v>278064</v>
      </c>
      <c r="J252" s="147">
        <f t="shared" si="38"/>
        <v>882634</v>
      </c>
      <c r="K252" s="147">
        <f t="shared" si="38"/>
        <v>0</v>
      </c>
      <c r="L252" s="147">
        <f t="shared" si="38"/>
        <v>26177</v>
      </c>
      <c r="M252" s="147">
        <f t="shared" si="38"/>
        <v>0</v>
      </c>
      <c r="N252" s="147">
        <f t="shared" si="38"/>
        <v>207012</v>
      </c>
      <c r="O252" s="147">
        <f t="shared" si="38"/>
        <v>72</v>
      </c>
      <c r="P252" s="148">
        <f t="shared" si="36"/>
        <v>7289970</v>
      </c>
      <c r="T252" s="53"/>
    </row>
    <row r="253" spans="1:20" x14ac:dyDescent="0.2">
      <c r="A253" s="94" t="s">
        <v>112</v>
      </c>
      <c r="B253" s="20">
        <v>5920532</v>
      </c>
      <c r="C253" s="20">
        <v>1325875</v>
      </c>
      <c r="D253" s="20">
        <v>122232</v>
      </c>
      <c r="E253" s="20">
        <v>175652</v>
      </c>
      <c r="F253" s="20">
        <v>21952</v>
      </c>
      <c r="G253" s="20">
        <v>35795</v>
      </c>
      <c r="H253" s="20">
        <v>55319</v>
      </c>
      <c r="I253" s="20">
        <v>278064</v>
      </c>
      <c r="J253" s="20">
        <v>197751</v>
      </c>
      <c r="K253" s="20">
        <v>0</v>
      </c>
      <c r="L253" s="29">
        <v>26177</v>
      </c>
      <c r="M253" s="20">
        <v>0</v>
      </c>
      <c r="N253" s="77">
        <v>417855</v>
      </c>
      <c r="O253" s="29">
        <v>72</v>
      </c>
      <c r="P253" s="76">
        <f t="shared" si="36"/>
        <v>8577276</v>
      </c>
      <c r="T253" s="53"/>
    </row>
    <row r="254" spans="1:20" x14ac:dyDescent="0.2">
      <c r="A254" s="94" t="s">
        <v>94</v>
      </c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9"/>
      <c r="M254" s="20"/>
      <c r="N254" s="29"/>
      <c r="O254" s="29"/>
      <c r="P254" s="76">
        <f t="shared" si="36"/>
        <v>0</v>
      </c>
      <c r="T254" s="53"/>
    </row>
    <row r="255" spans="1:20" x14ac:dyDescent="0.2">
      <c r="A255" s="75" t="s">
        <v>79</v>
      </c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60"/>
      <c r="M255" s="51"/>
      <c r="N255" s="60"/>
      <c r="O255" s="60"/>
      <c r="P255" s="76">
        <f t="shared" si="36"/>
        <v>0</v>
      </c>
      <c r="T255" s="53"/>
    </row>
    <row r="256" spans="1:20" x14ac:dyDescent="0.2">
      <c r="A256" s="75" t="s">
        <v>80</v>
      </c>
      <c r="B256" s="51"/>
      <c r="C256" s="51"/>
      <c r="D256" s="51"/>
      <c r="E256" s="51"/>
      <c r="F256" s="51"/>
      <c r="G256" s="51"/>
      <c r="H256" s="51"/>
      <c r="I256" s="60"/>
      <c r="J256" s="60"/>
      <c r="K256" s="51"/>
      <c r="L256" s="60"/>
      <c r="M256" s="51"/>
      <c r="N256" s="60"/>
      <c r="O256" s="60"/>
      <c r="P256" s="76">
        <f t="shared" si="36"/>
        <v>0</v>
      </c>
      <c r="T256" s="53"/>
    </row>
    <row r="257" spans="1:20" x14ac:dyDescent="0.2">
      <c r="A257" s="75" t="s">
        <v>81</v>
      </c>
      <c r="B257" s="51">
        <v>-1488132</v>
      </c>
      <c r="C257" s="51">
        <v>-283856</v>
      </c>
      <c r="D257" s="51">
        <v>10642</v>
      </c>
      <c r="E257" s="51"/>
      <c r="F257" s="51"/>
      <c r="G257" s="51"/>
      <c r="H257" s="51"/>
      <c r="I257" s="51"/>
      <c r="J257" s="51"/>
      <c r="K257" s="51"/>
      <c r="L257" s="60"/>
      <c r="M257" s="51"/>
      <c r="N257" s="60">
        <v>-210843</v>
      </c>
      <c r="O257" s="60"/>
      <c r="P257" s="76">
        <f t="shared" si="36"/>
        <v>-1972189</v>
      </c>
      <c r="T257" s="53"/>
    </row>
    <row r="258" spans="1:20" x14ac:dyDescent="0.2">
      <c r="A258" s="75" t="s">
        <v>82</v>
      </c>
      <c r="B258" s="51"/>
      <c r="C258" s="51"/>
      <c r="D258" s="51"/>
      <c r="E258" s="51"/>
      <c r="F258" s="51"/>
      <c r="G258" s="51"/>
      <c r="H258" s="51"/>
      <c r="I258" s="51"/>
      <c r="J258" s="51">
        <v>684883</v>
      </c>
      <c r="K258" s="51"/>
      <c r="L258" s="60"/>
      <c r="M258" s="51"/>
      <c r="N258" s="60"/>
      <c r="O258" s="60"/>
      <c r="P258" s="76">
        <f t="shared" si="36"/>
        <v>684883</v>
      </c>
      <c r="T258" s="53"/>
    </row>
    <row r="259" spans="1:20" ht="13.2" x14ac:dyDescent="0.25">
      <c r="A259" s="64" t="s">
        <v>35</v>
      </c>
      <c r="B259" s="147">
        <f t="shared" ref="B259:O259" si="39">SUM(B260:B265)</f>
        <v>1028600</v>
      </c>
      <c r="C259" s="147">
        <f t="shared" si="39"/>
        <v>241828</v>
      </c>
      <c r="D259" s="147">
        <f t="shared" si="39"/>
        <v>30837</v>
      </c>
      <c r="E259" s="147">
        <f t="shared" si="39"/>
        <v>40763</v>
      </c>
      <c r="F259" s="147">
        <f t="shared" si="39"/>
        <v>5094</v>
      </c>
      <c r="G259" s="147">
        <f t="shared" si="39"/>
        <v>8307</v>
      </c>
      <c r="H259" s="147">
        <f t="shared" si="39"/>
        <v>21855</v>
      </c>
      <c r="I259" s="147">
        <f t="shared" si="39"/>
        <v>85077</v>
      </c>
      <c r="J259" s="147">
        <f t="shared" si="39"/>
        <v>669919</v>
      </c>
      <c r="K259" s="147">
        <f t="shared" si="39"/>
        <v>0</v>
      </c>
      <c r="L259" s="147">
        <f t="shared" si="39"/>
        <v>0</v>
      </c>
      <c r="M259" s="147">
        <f t="shared" si="39"/>
        <v>0</v>
      </c>
      <c r="N259" s="147">
        <f t="shared" si="39"/>
        <v>2459</v>
      </c>
      <c r="O259" s="147">
        <f t="shared" si="39"/>
        <v>0</v>
      </c>
      <c r="P259" s="148">
        <f t="shared" si="36"/>
        <v>2134739</v>
      </c>
      <c r="T259" s="53"/>
    </row>
    <row r="260" spans="1:20" x14ac:dyDescent="0.2">
      <c r="A260" s="94" t="s">
        <v>112</v>
      </c>
      <c r="B260" s="20">
        <v>1373943</v>
      </c>
      <c r="C260" s="20">
        <v>307704</v>
      </c>
      <c r="D260" s="20">
        <v>28367</v>
      </c>
      <c r="E260" s="20">
        <v>40763</v>
      </c>
      <c r="F260" s="20">
        <v>5094</v>
      </c>
      <c r="G260" s="20">
        <v>8307</v>
      </c>
      <c r="H260" s="20">
        <v>21855</v>
      </c>
      <c r="I260" s="20">
        <v>85077</v>
      </c>
      <c r="J260" s="20">
        <v>150093</v>
      </c>
      <c r="K260" s="20">
        <v>0</v>
      </c>
      <c r="L260" s="29">
        <v>0</v>
      </c>
      <c r="M260" s="20">
        <v>0</v>
      </c>
      <c r="N260" s="77">
        <v>4964</v>
      </c>
      <c r="O260" s="29">
        <v>0</v>
      </c>
      <c r="P260" s="76">
        <f t="shared" si="36"/>
        <v>2026167</v>
      </c>
      <c r="T260" s="53"/>
    </row>
    <row r="261" spans="1:20" x14ac:dyDescent="0.2">
      <c r="A261" s="94" t="s">
        <v>94</v>
      </c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9"/>
      <c r="M261" s="20"/>
      <c r="N261" s="29"/>
      <c r="O261" s="29"/>
      <c r="P261" s="76">
        <f t="shared" si="36"/>
        <v>0</v>
      </c>
      <c r="T261" s="53"/>
    </row>
    <row r="262" spans="1:20" x14ac:dyDescent="0.2">
      <c r="A262" s="75" t="s">
        <v>79</v>
      </c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60"/>
      <c r="M262" s="51"/>
      <c r="N262" s="60"/>
      <c r="O262" s="60"/>
      <c r="P262" s="76">
        <f t="shared" si="36"/>
        <v>0</v>
      </c>
      <c r="T262" s="53"/>
    </row>
    <row r="263" spans="1:20" x14ac:dyDescent="0.2">
      <c r="A263" s="75" t="s">
        <v>80</v>
      </c>
      <c r="B263" s="51"/>
      <c r="C263" s="51"/>
      <c r="D263" s="51"/>
      <c r="E263" s="51"/>
      <c r="F263" s="51"/>
      <c r="G263" s="51"/>
      <c r="H263" s="51"/>
      <c r="I263" s="60"/>
      <c r="J263" s="60"/>
      <c r="K263" s="51"/>
      <c r="L263" s="60"/>
      <c r="M263" s="51"/>
      <c r="N263" s="60"/>
      <c r="O263" s="60"/>
      <c r="P263" s="76">
        <f t="shared" si="36"/>
        <v>0</v>
      </c>
      <c r="T263" s="53"/>
    </row>
    <row r="264" spans="1:20" x14ac:dyDescent="0.2">
      <c r="A264" s="75" t="s">
        <v>81</v>
      </c>
      <c r="B264" s="51">
        <v>-345343</v>
      </c>
      <c r="C264" s="51">
        <v>-65876</v>
      </c>
      <c r="D264" s="51">
        <v>2470</v>
      </c>
      <c r="E264" s="51"/>
      <c r="F264" s="51"/>
      <c r="G264" s="51"/>
      <c r="H264" s="51"/>
      <c r="I264" s="51"/>
      <c r="J264" s="51"/>
      <c r="K264" s="51"/>
      <c r="L264" s="60"/>
      <c r="M264" s="51"/>
      <c r="N264" s="60">
        <v>-2505</v>
      </c>
      <c r="O264" s="60"/>
      <c r="P264" s="76">
        <f t="shared" si="36"/>
        <v>-411254</v>
      </c>
      <c r="T264" s="53"/>
    </row>
    <row r="265" spans="1:20" x14ac:dyDescent="0.2">
      <c r="A265" s="75" t="s">
        <v>82</v>
      </c>
      <c r="B265" s="51"/>
      <c r="C265" s="51"/>
      <c r="D265" s="51"/>
      <c r="E265" s="51"/>
      <c r="F265" s="51"/>
      <c r="G265" s="51"/>
      <c r="H265" s="51"/>
      <c r="I265" s="51"/>
      <c r="J265" s="51">
        <v>519826</v>
      </c>
      <c r="K265" s="51"/>
      <c r="L265" s="60"/>
      <c r="M265" s="51"/>
      <c r="N265" s="60"/>
      <c r="O265" s="60"/>
      <c r="P265" s="76">
        <f t="shared" si="36"/>
        <v>519826</v>
      </c>
      <c r="T265" s="53"/>
    </row>
    <row r="266" spans="1:20" ht="13.2" x14ac:dyDescent="0.25">
      <c r="A266" s="64" t="s">
        <v>36</v>
      </c>
      <c r="B266" s="147">
        <f t="shared" ref="B266:O266" si="40">SUM(B267:B272)</f>
        <v>2526102</v>
      </c>
      <c r="C266" s="147">
        <f t="shared" si="40"/>
        <v>593866</v>
      </c>
      <c r="D266" s="147">
        <f t="shared" si="40"/>
        <v>75727</v>
      </c>
      <c r="E266" s="147">
        <f t="shared" si="40"/>
        <v>100107</v>
      </c>
      <c r="F266" s="147">
        <f t="shared" si="40"/>
        <v>12511</v>
      </c>
      <c r="G266" s="147">
        <f t="shared" si="40"/>
        <v>20400</v>
      </c>
      <c r="H266" s="147">
        <f t="shared" si="40"/>
        <v>21855</v>
      </c>
      <c r="I266" s="147">
        <f t="shared" si="40"/>
        <v>209760</v>
      </c>
      <c r="J266" s="147">
        <f t="shared" si="40"/>
        <v>1073872</v>
      </c>
      <c r="K266" s="147">
        <f t="shared" si="40"/>
        <v>8</v>
      </c>
      <c r="L266" s="147">
        <f t="shared" si="40"/>
        <v>83192</v>
      </c>
      <c r="M266" s="147">
        <f t="shared" si="40"/>
        <v>0</v>
      </c>
      <c r="N266" s="147">
        <f t="shared" si="40"/>
        <v>89137</v>
      </c>
      <c r="O266" s="147">
        <f t="shared" si="40"/>
        <v>185</v>
      </c>
      <c r="P266" s="148">
        <f t="shared" si="36"/>
        <v>4806722</v>
      </c>
      <c r="T266" s="53"/>
    </row>
    <row r="267" spans="1:20" x14ac:dyDescent="0.2">
      <c r="A267" s="94" t="s">
        <v>112</v>
      </c>
      <c r="B267" s="20">
        <v>3374215</v>
      </c>
      <c r="C267" s="20">
        <v>755640</v>
      </c>
      <c r="D267" s="20">
        <v>69662</v>
      </c>
      <c r="E267" s="20">
        <v>100107</v>
      </c>
      <c r="F267" s="20">
        <v>12511</v>
      </c>
      <c r="G267" s="20">
        <v>20400</v>
      </c>
      <c r="H267" s="20">
        <v>21855</v>
      </c>
      <c r="I267" s="20">
        <v>209760</v>
      </c>
      <c r="J267" s="20">
        <v>240597</v>
      </c>
      <c r="K267" s="20">
        <v>8</v>
      </c>
      <c r="L267" s="29">
        <v>83192</v>
      </c>
      <c r="M267" s="20">
        <v>0</v>
      </c>
      <c r="N267" s="77">
        <v>179924</v>
      </c>
      <c r="O267" s="29">
        <v>185</v>
      </c>
      <c r="P267" s="76">
        <f t="shared" si="36"/>
        <v>5068056</v>
      </c>
      <c r="T267" s="53"/>
    </row>
    <row r="268" spans="1:20" x14ac:dyDescent="0.2">
      <c r="A268" s="94" t="s">
        <v>94</v>
      </c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9"/>
      <c r="M268" s="20"/>
      <c r="N268" s="29"/>
      <c r="O268" s="29"/>
      <c r="P268" s="76">
        <f t="shared" si="36"/>
        <v>0</v>
      </c>
      <c r="T268" s="53"/>
    </row>
    <row r="269" spans="1:20" x14ac:dyDescent="0.2">
      <c r="A269" s="75" t="s">
        <v>79</v>
      </c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60"/>
      <c r="M269" s="51"/>
      <c r="N269" s="60"/>
      <c r="O269" s="60"/>
      <c r="P269" s="76">
        <f t="shared" si="36"/>
        <v>0</v>
      </c>
      <c r="T269" s="53"/>
    </row>
    <row r="270" spans="1:20" x14ac:dyDescent="0.2">
      <c r="A270" s="75" t="s">
        <v>80</v>
      </c>
      <c r="B270" s="51"/>
      <c r="C270" s="51"/>
      <c r="D270" s="51"/>
      <c r="E270" s="51"/>
      <c r="F270" s="51"/>
      <c r="G270" s="51"/>
      <c r="H270" s="51"/>
      <c r="I270" s="60"/>
      <c r="J270" s="60"/>
      <c r="K270" s="51"/>
      <c r="L270" s="60"/>
      <c r="M270" s="51"/>
      <c r="N270" s="60"/>
      <c r="O270" s="60"/>
      <c r="P270" s="76">
        <f t="shared" si="36"/>
        <v>0</v>
      </c>
      <c r="T270" s="53"/>
    </row>
    <row r="271" spans="1:20" x14ac:dyDescent="0.2">
      <c r="A271" s="75" t="s">
        <v>81</v>
      </c>
      <c r="B271" s="51">
        <v>-848113</v>
      </c>
      <c r="C271" s="51">
        <v>-161774</v>
      </c>
      <c r="D271" s="51">
        <v>6065</v>
      </c>
      <c r="E271" s="51"/>
      <c r="F271" s="51"/>
      <c r="G271" s="51"/>
      <c r="H271" s="51"/>
      <c r="I271" s="51"/>
      <c r="J271" s="51"/>
      <c r="K271" s="51"/>
      <c r="L271" s="60"/>
      <c r="M271" s="51"/>
      <c r="N271" s="60">
        <v>-90787</v>
      </c>
      <c r="O271" s="60"/>
      <c r="P271" s="76">
        <f t="shared" si="36"/>
        <v>-1094609</v>
      </c>
      <c r="T271" s="53"/>
    </row>
    <row r="272" spans="1:20" x14ac:dyDescent="0.2">
      <c r="A272" s="75" t="s">
        <v>82</v>
      </c>
      <c r="B272" s="51"/>
      <c r="C272" s="51"/>
      <c r="D272" s="51"/>
      <c r="E272" s="51"/>
      <c r="F272" s="51"/>
      <c r="G272" s="51"/>
      <c r="H272" s="51"/>
      <c r="I272" s="51"/>
      <c r="J272" s="51">
        <v>833275</v>
      </c>
      <c r="K272" s="51"/>
      <c r="L272" s="60"/>
      <c r="M272" s="51"/>
      <c r="N272" s="60"/>
      <c r="O272" s="60"/>
      <c r="P272" s="76">
        <f t="shared" si="36"/>
        <v>833275</v>
      </c>
      <c r="T272" s="53"/>
    </row>
    <row r="273" spans="1:20" ht="13.2" x14ac:dyDescent="0.25">
      <c r="A273" s="64" t="s">
        <v>37</v>
      </c>
      <c r="B273" s="147">
        <f t="shared" ref="B273:O273" si="41">SUM(B274:B279)</f>
        <v>22688741</v>
      </c>
      <c r="C273" s="147">
        <f t="shared" si="41"/>
        <v>5333936</v>
      </c>
      <c r="D273" s="147">
        <f t="shared" si="41"/>
        <v>680163</v>
      </c>
      <c r="E273" s="147">
        <f t="shared" si="41"/>
        <v>899135</v>
      </c>
      <c r="F273" s="147">
        <f t="shared" si="41"/>
        <v>112367</v>
      </c>
      <c r="G273" s="147">
        <f t="shared" si="41"/>
        <v>183228</v>
      </c>
      <c r="H273" s="147">
        <f t="shared" si="41"/>
        <v>21855</v>
      </c>
      <c r="I273" s="147">
        <f t="shared" si="41"/>
        <v>1095819</v>
      </c>
      <c r="J273" s="147">
        <f t="shared" si="41"/>
        <v>912508</v>
      </c>
      <c r="K273" s="147">
        <f t="shared" si="41"/>
        <v>0</v>
      </c>
      <c r="L273" s="147">
        <f t="shared" si="41"/>
        <v>3892151</v>
      </c>
      <c r="M273" s="147">
        <f t="shared" si="41"/>
        <v>0</v>
      </c>
      <c r="N273" s="147">
        <f t="shared" si="41"/>
        <v>1143979</v>
      </c>
      <c r="O273" s="147">
        <f t="shared" si="41"/>
        <v>249397</v>
      </c>
      <c r="P273" s="148">
        <f t="shared" si="36"/>
        <v>37213279</v>
      </c>
      <c r="T273" s="53"/>
    </row>
    <row r="274" spans="1:20" x14ac:dyDescent="0.2">
      <c r="A274" s="94" t="s">
        <v>112</v>
      </c>
      <c r="B274" s="20">
        <v>30306252</v>
      </c>
      <c r="C274" s="20">
        <v>6786949</v>
      </c>
      <c r="D274" s="20">
        <v>625689</v>
      </c>
      <c r="E274" s="20">
        <v>899135</v>
      </c>
      <c r="F274" s="20">
        <v>112367</v>
      </c>
      <c r="G274" s="20">
        <v>183228</v>
      </c>
      <c r="H274" s="20">
        <v>21855</v>
      </c>
      <c r="I274" s="20">
        <v>1095819</v>
      </c>
      <c r="J274" s="20">
        <v>204444</v>
      </c>
      <c r="K274" s="20">
        <v>0</v>
      </c>
      <c r="L274" s="29">
        <v>3892151</v>
      </c>
      <c r="M274" s="20">
        <v>0</v>
      </c>
      <c r="N274" s="77">
        <v>2309125</v>
      </c>
      <c r="O274" s="29">
        <v>249397</v>
      </c>
      <c r="P274" s="76">
        <f t="shared" si="36"/>
        <v>46686411</v>
      </c>
      <c r="T274" s="53"/>
    </row>
    <row r="275" spans="1:20" x14ac:dyDescent="0.2">
      <c r="A275" s="94" t="s">
        <v>94</v>
      </c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9"/>
      <c r="M275" s="20"/>
      <c r="N275" s="29"/>
      <c r="O275" s="29"/>
      <c r="P275" s="76">
        <f t="shared" si="36"/>
        <v>0</v>
      </c>
      <c r="T275" s="53"/>
    </row>
    <row r="276" spans="1:20" x14ac:dyDescent="0.2">
      <c r="A276" s="75" t="s">
        <v>79</v>
      </c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60"/>
      <c r="M276" s="51"/>
      <c r="N276" s="60"/>
      <c r="O276" s="60"/>
      <c r="P276" s="76">
        <f t="shared" si="36"/>
        <v>0</v>
      </c>
      <c r="T276" s="53"/>
    </row>
    <row r="277" spans="1:20" x14ac:dyDescent="0.2">
      <c r="A277" s="75" t="s">
        <v>80</v>
      </c>
      <c r="B277" s="51"/>
      <c r="C277" s="51"/>
      <c r="D277" s="51"/>
      <c r="E277" s="51"/>
      <c r="F277" s="51"/>
      <c r="G277" s="51"/>
      <c r="H277" s="51"/>
      <c r="I277" s="60"/>
      <c r="J277" s="60"/>
      <c r="K277" s="51"/>
      <c r="L277" s="60"/>
      <c r="M277" s="51"/>
      <c r="N277" s="60"/>
      <c r="O277" s="60"/>
      <c r="P277" s="76">
        <f t="shared" si="36"/>
        <v>0</v>
      </c>
      <c r="T277" s="53"/>
    </row>
    <row r="278" spans="1:20" x14ac:dyDescent="0.2">
      <c r="A278" s="75" t="s">
        <v>81</v>
      </c>
      <c r="B278" s="51">
        <v>-7617511</v>
      </c>
      <c r="C278" s="51">
        <v>-1453013</v>
      </c>
      <c r="D278" s="51">
        <v>54474</v>
      </c>
      <c r="E278" s="51"/>
      <c r="F278" s="51"/>
      <c r="G278" s="51"/>
      <c r="H278" s="51"/>
      <c r="I278" s="51"/>
      <c r="J278" s="51"/>
      <c r="K278" s="51"/>
      <c r="L278" s="60"/>
      <c r="M278" s="51"/>
      <c r="N278" s="60">
        <v>-1165146</v>
      </c>
      <c r="O278" s="60"/>
      <c r="P278" s="76">
        <f t="shared" si="36"/>
        <v>-10181196</v>
      </c>
      <c r="T278" s="53"/>
    </row>
    <row r="279" spans="1:20" x14ac:dyDescent="0.2">
      <c r="A279" s="75" t="s">
        <v>82</v>
      </c>
      <c r="B279" s="51"/>
      <c r="C279" s="51"/>
      <c r="D279" s="51"/>
      <c r="E279" s="51"/>
      <c r="F279" s="51"/>
      <c r="G279" s="51"/>
      <c r="H279" s="51"/>
      <c r="I279" s="51"/>
      <c r="J279" s="51">
        <v>708064</v>
      </c>
      <c r="K279" s="51"/>
      <c r="L279" s="60"/>
      <c r="M279" s="51"/>
      <c r="N279" s="60"/>
      <c r="O279" s="60"/>
      <c r="P279" s="76">
        <f t="shared" si="36"/>
        <v>708064</v>
      </c>
      <c r="T279" s="53"/>
    </row>
    <row r="280" spans="1:20" ht="13.2" x14ac:dyDescent="0.25">
      <c r="A280" s="64" t="s">
        <v>38</v>
      </c>
      <c r="B280" s="147">
        <f t="shared" ref="B280:O280" si="42">SUM(B281:B286)</f>
        <v>2838868</v>
      </c>
      <c r="C280" s="147">
        <f t="shared" si="42"/>
        <v>667395</v>
      </c>
      <c r="D280" s="147">
        <f t="shared" si="42"/>
        <v>85104</v>
      </c>
      <c r="E280" s="147">
        <f t="shared" si="42"/>
        <v>112502</v>
      </c>
      <c r="F280" s="147">
        <f t="shared" si="42"/>
        <v>14060</v>
      </c>
      <c r="G280" s="147">
        <f t="shared" si="42"/>
        <v>22926</v>
      </c>
      <c r="H280" s="147">
        <f t="shared" si="42"/>
        <v>21855</v>
      </c>
      <c r="I280" s="147">
        <f t="shared" si="42"/>
        <v>231776</v>
      </c>
      <c r="J280" s="147">
        <f t="shared" si="42"/>
        <v>1130608</v>
      </c>
      <c r="K280" s="147">
        <f t="shared" si="42"/>
        <v>0</v>
      </c>
      <c r="L280" s="147">
        <f t="shared" si="42"/>
        <v>0</v>
      </c>
      <c r="M280" s="147">
        <f t="shared" si="42"/>
        <v>0</v>
      </c>
      <c r="N280" s="147">
        <f t="shared" si="42"/>
        <v>146930</v>
      </c>
      <c r="O280" s="147">
        <f t="shared" si="42"/>
        <v>433</v>
      </c>
      <c r="P280" s="148">
        <f t="shared" si="36"/>
        <v>5272457</v>
      </c>
      <c r="T280" s="53"/>
    </row>
    <row r="281" spans="1:20" x14ac:dyDescent="0.2">
      <c r="A281" s="94" t="s">
        <v>112</v>
      </c>
      <c r="B281" s="20">
        <v>3791989</v>
      </c>
      <c r="C281" s="20">
        <v>849199</v>
      </c>
      <c r="D281" s="20">
        <v>78288</v>
      </c>
      <c r="E281" s="20">
        <v>112502</v>
      </c>
      <c r="F281" s="20">
        <v>14060</v>
      </c>
      <c r="G281" s="20">
        <v>22926</v>
      </c>
      <c r="H281" s="20">
        <v>21855</v>
      </c>
      <c r="I281" s="20">
        <v>231776</v>
      </c>
      <c r="J281" s="20">
        <v>253309</v>
      </c>
      <c r="K281" s="20">
        <v>0</v>
      </c>
      <c r="L281" s="29">
        <v>0</v>
      </c>
      <c r="M281" s="20">
        <v>0</v>
      </c>
      <c r="N281" s="77">
        <v>296579</v>
      </c>
      <c r="O281" s="29">
        <v>433</v>
      </c>
      <c r="P281" s="76">
        <f t="shared" si="36"/>
        <v>5672916</v>
      </c>
      <c r="T281" s="53"/>
    </row>
    <row r="282" spans="1:20" x14ac:dyDescent="0.2">
      <c r="A282" s="94" t="s">
        <v>94</v>
      </c>
      <c r="B282" s="20"/>
      <c r="C282" s="20"/>
      <c r="D282" s="20"/>
      <c r="E282" s="20"/>
      <c r="F282" s="20"/>
      <c r="G282" s="20"/>
      <c r="H282" s="20"/>
      <c r="I282" s="20"/>
      <c r="J282" s="20"/>
      <c r="K282" s="29"/>
      <c r="L282" s="29"/>
      <c r="M282" s="29"/>
      <c r="N282" s="29"/>
      <c r="O282" s="29"/>
      <c r="P282" s="76">
        <f t="shared" si="36"/>
        <v>0</v>
      </c>
      <c r="T282" s="53"/>
    </row>
    <row r="283" spans="1:20" x14ac:dyDescent="0.2">
      <c r="A283" s="75" t="s">
        <v>79</v>
      </c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60"/>
      <c r="M283" s="51"/>
      <c r="N283" s="60"/>
      <c r="O283" s="60"/>
      <c r="P283" s="76">
        <f t="shared" si="36"/>
        <v>0</v>
      </c>
      <c r="T283" s="53"/>
    </row>
    <row r="284" spans="1:20" x14ac:dyDescent="0.2">
      <c r="A284" s="75" t="s">
        <v>80</v>
      </c>
      <c r="B284" s="51"/>
      <c r="C284" s="51"/>
      <c r="D284" s="51"/>
      <c r="E284" s="51"/>
      <c r="F284" s="51"/>
      <c r="G284" s="51"/>
      <c r="H284" s="51"/>
      <c r="I284" s="60"/>
      <c r="J284" s="60"/>
      <c r="K284" s="51"/>
      <c r="L284" s="60"/>
      <c r="M284" s="51"/>
      <c r="N284" s="60"/>
      <c r="O284" s="60"/>
      <c r="P284" s="76">
        <f t="shared" si="36"/>
        <v>0</v>
      </c>
      <c r="T284" s="53"/>
    </row>
    <row r="285" spans="1:20" x14ac:dyDescent="0.2">
      <c r="A285" s="75" t="s">
        <v>81</v>
      </c>
      <c r="B285" s="51">
        <v>-953121</v>
      </c>
      <c r="C285" s="51">
        <v>-181804</v>
      </c>
      <c r="D285" s="51">
        <v>6816</v>
      </c>
      <c r="E285" s="51"/>
      <c r="F285" s="51"/>
      <c r="G285" s="51"/>
      <c r="H285" s="51"/>
      <c r="I285" s="51"/>
      <c r="J285" s="51"/>
      <c r="K285" s="51"/>
      <c r="L285" s="60"/>
      <c r="M285" s="51"/>
      <c r="N285" s="60">
        <v>-149649</v>
      </c>
      <c r="O285" s="60"/>
      <c r="P285" s="76">
        <f t="shared" si="36"/>
        <v>-1277758</v>
      </c>
      <c r="T285" s="53"/>
    </row>
    <row r="286" spans="1:20" x14ac:dyDescent="0.2">
      <c r="A286" s="75" t="s">
        <v>82</v>
      </c>
      <c r="B286" s="51"/>
      <c r="C286" s="51"/>
      <c r="D286" s="51"/>
      <c r="E286" s="51"/>
      <c r="F286" s="51"/>
      <c r="G286" s="51"/>
      <c r="H286" s="51"/>
      <c r="I286" s="51"/>
      <c r="J286" s="51">
        <v>877299</v>
      </c>
      <c r="K286" s="51"/>
      <c r="L286" s="60"/>
      <c r="M286" s="51"/>
      <c r="N286" s="60"/>
      <c r="O286" s="60"/>
      <c r="P286" s="76">
        <f t="shared" si="36"/>
        <v>877299</v>
      </c>
      <c r="T286" s="53"/>
    </row>
    <row r="287" spans="1:20" ht="13.2" x14ac:dyDescent="0.25">
      <c r="A287" s="64" t="s">
        <v>39</v>
      </c>
      <c r="B287" s="147">
        <f t="shared" ref="B287:O287" si="43">SUM(B288:B293)</f>
        <v>5516759</v>
      </c>
      <c r="C287" s="147">
        <f t="shared" si="43"/>
        <v>1296945</v>
      </c>
      <c r="D287" s="147">
        <f t="shared" si="43"/>
        <v>165381</v>
      </c>
      <c r="E287" s="147">
        <f>SUM(E288:E293)</f>
        <v>218624</v>
      </c>
      <c r="F287" s="147">
        <f t="shared" si="43"/>
        <v>27322</v>
      </c>
      <c r="G287" s="147">
        <f t="shared" si="43"/>
        <v>44552</v>
      </c>
      <c r="H287" s="147">
        <f t="shared" si="43"/>
        <v>55319</v>
      </c>
      <c r="I287" s="147">
        <f t="shared" si="43"/>
        <v>311380</v>
      </c>
      <c r="J287" s="147">
        <f t="shared" si="43"/>
        <v>921100</v>
      </c>
      <c r="K287" s="147">
        <f t="shared" si="43"/>
        <v>0</v>
      </c>
      <c r="L287" s="147">
        <f t="shared" si="43"/>
        <v>431064</v>
      </c>
      <c r="M287" s="147">
        <f t="shared" si="43"/>
        <v>0</v>
      </c>
      <c r="N287" s="147">
        <f t="shared" si="43"/>
        <v>210889</v>
      </c>
      <c r="O287" s="147">
        <f t="shared" si="43"/>
        <v>465</v>
      </c>
      <c r="P287" s="148">
        <f t="shared" si="36"/>
        <v>9199800</v>
      </c>
      <c r="T287" s="53"/>
    </row>
    <row r="288" spans="1:20" x14ac:dyDescent="0.2">
      <c r="A288" s="94" t="s">
        <v>112</v>
      </c>
      <c r="B288" s="20">
        <v>7368954</v>
      </c>
      <c r="C288" s="20">
        <v>1650244</v>
      </c>
      <c r="D288" s="20">
        <v>152136</v>
      </c>
      <c r="E288" s="20">
        <v>218624</v>
      </c>
      <c r="F288" s="20">
        <v>27322</v>
      </c>
      <c r="G288" s="20">
        <v>44552</v>
      </c>
      <c r="H288" s="20">
        <v>55319</v>
      </c>
      <c r="I288" s="20">
        <v>311380</v>
      </c>
      <c r="J288" s="20">
        <v>206369</v>
      </c>
      <c r="K288" s="20">
        <v>0</v>
      </c>
      <c r="L288" s="29">
        <v>431064</v>
      </c>
      <c r="M288" s="20">
        <v>0</v>
      </c>
      <c r="N288" s="77">
        <v>425680</v>
      </c>
      <c r="O288" s="29">
        <v>465</v>
      </c>
      <c r="P288" s="76">
        <f>SUM(B288:O288)</f>
        <v>10892109</v>
      </c>
      <c r="T288" s="53"/>
    </row>
    <row r="289" spans="1:20" x14ac:dyDescent="0.2">
      <c r="A289" s="94" t="s">
        <v>94</v>
      </c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9"/>
      <c r="M289" s="20"/>
      <c r="N289" s="29"/>
      <c r="O289" s="29"/>
      <c r="P289" s="76">
        <f t="shared" si="36"/>
        <v>0</v>
      </c>
      <c r="T289" s="53"/>
    </row>
    <row r="290" spans="1:20" x14ac:dyDescent="0.2">
      <c r="A290" s="75" t="s">
        <v>79</v>
      </c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60"/>
      <c r="M290" s="51"/>
      <c r="N290" s="60"/>
      <c r="O290" s="60"/>
      <c r="P290" s="76">
        <f t="shared" si="36"/>
        <v>0</v>
      </c>
      <c r="T290" s="53"/>
    </row>
    <row r="291" spans="1:20" x14ac:dyDescent="0.2">
      <c r="A291" s="75" t="s">
        <v>80</v>
      </c>
      <c r="B291" s="51"/>
      <c r="C291" s="51"/>
      <c r="D291" s="51"/>
      <c r="E291" s="51"/>
      <c r="F291" s="51"/>
      <c r="G291" s="51"/>
      <c r="H291" s="51"/>
      <c r="I291" s="60"/>
      <c r="J291" s="60"/>
      <c r="K291" s="51"/>
      <c r="L291" s="60"/>
      <c r="M291" s="51"/>
      <c r="N291" s="60"/>
      <c r="O291" s="60"/>
      <c r="P291" s="76">
        <f t="shared" si="36"/>
        <v>0</v>
      </c>
      <c r="T291" s="53"/>
    </row>
    <row r="292" spans="1:20" x14ac:dyDescent="0.2">
      <c r="A292" s="75" t="s">
        <v>81</v>
      </c>
      <c r="B292" s="51">
        <v>-1852195</v>
      </c>
      <c r="C292" s="51">
        <v>-353299</v>
      </c>
      <c r="D292" s="51">
        <v>13245</v>
      </c>
      <c r="E292" s="51"/>
      <c r="F292" s="51"/>
      <c r="G292" s="51"/>
      <c r="H292" s="51"/>
      <c r="I292" s="51"/>
      <c r="J292" s="51"/>
      <c r="K292" s="51"/>
      <c r="L292" s="60"/>
      <c r="M292" s="51"/>
      <c r="N292" s="60">
        <v>-214791</v>
      </c>
      <c r="O292" s="60"/>
      <c r="P292" s="76">
        <f t="shared" si="36"/>
        <v>-2407040</v>
      </c>
      <c r="T292" s="53"/>
    </row>
    <row r="293" spans="1:20" x14ac:dyDescent="0.2">
      <c r="A293" s="75" t="s">
        <v>82</v>
      </c>
      <c r="B293" s="51"/>
      <c r="C293" s="51"/>
      <c r="D293" s="51"/>
      <c r="E293" s="51"/>
      <c r="F293" s="51"/>
      <c r="G293" s="51"/>
      <c r="H293" s="51"/>
      <c r="I293" s="51"/>
      <c r="J293" s="51">
        <v>714731</v>
      </c>
      <c r="K293" s="51"/>
      <c r="L293" s="60"/>
      <c r="M293" s="51"/>
      <c r="N293" s="60"/>
      <c r="O293" s="60"/>
      <c r="P293" s="76">
        <f t="shared" si="36"/>
        <v>714731</v>
      </c>
      <c r="T293" s="53"/>
    </row>
    <row r="294" spans="1:20" ht="13.2" x14ac:dyDescent="0.25">
      <c r="A294" s="64" t="s">
        <v>40</v>
      </c>
      <c r="B294" s="147">
        <f t="shared" ref="B294:O294" si="44">SUM(B295:B300)</f>
        <v>25934129</v>
      </c>
      <c r="C294" s="147">
        <f t="shared" si="44"/>
        <v>6096901</v>
      </c>
      <c r="D294" s="147">
        <f t="shared" si="44"/>
        <v>777453</v>
      </c>
      <c r="E294" s="147">
        <f t="shared" si="44"/>
        <v>1027747</v>
      </c>
      <c r="F294" s="147">
        <f t="shared" si="44"/>
        <v>128440</v>
      </c>
      <c r="G294" s="147">
        <f t="shared" si="44"/>
        <v>209437</v>
      </c>
      <c r="H294" s="147">
        <f t="shared" si="44"/>
        <v>21855</v>
      </c>
      <c r="I294" s="147">
        <f t="shared" si="44"/>
        <v>1267000</v>
      </c>
      <c r="J294" s="147">
        <f t="shared" si="44"/>
        <v>902612</v>
      </c>
      <c r="K294" s="147">
        <f t="shared" si="44"/>
        <v>3</v>
      </c>
      <c r="L294" s="147">
        <f t="shared" si="44"/>
        <v>9735765</v>
      </c>
      <c r="M294" s="147">
        <f t="shared" si="44"/>
        <v>0</v>
      </c>
      <c r="N294" s="147">
        <f t="shared" si="44"/>
        <v>1357119</v>
      </c>
      <c r="O294" s="147">
        <f t="shared" si="44"/>
        <v>300145</v>
      </c>
      <c r="P294" s="148">
        <f t="shared" si="36"/>
        <v>47758606</v>
      </c>
      <c r="T294" s="53"/>
    </row>
    <row r="295" spans="1:20" x14ac:dyDescent="0.2">
      <c r="A295" s="94" t="s">
        <v>112</v>
      </c>
      <c r="B295" s="20">
        <v>34641247</v>
      </c>
      <c r="C295" s="20">
        <v>7757752</v>
      </c>
      <c r="D295" s="20">
        <v>715187</v>
      </c>
      <c r="E295" s="20">
        <v>1027747</v>
      </c>
      <c r="F295" s="20">
        <v>128440</v>
      </c>
      <c r="G295" s="20">
        <v>209437</v>
      </c>
      <c r="H295" s="20">
        <v>21855</v>
      </c>
      <c r="I295" s="20">
        <v>1267000</v>
      </c>
      <c r="J295" s="20">
        <v>202227</v>
      </c>
      <c r="K295" s="20">
        <v>3</v>
      </c>
      <c r="L295" s="29">
        <v>9735765</v>
      </c>
      <c r="M295" s="20">
        <v>0</v>
      </c>
      <c r="N295" s="77">
        <v>2739347</v>
      </c>
      <c r="O295" s="29">
        <v>300145</v>
      </c>
      <c r="P295" s="76">
        <f t="shared" si="36"/>
        <v>58746152</v>
      </c>
      <c r="T295" s="53"/>
    </row>
    <row r="296" spans="1:20" x14ac:dyDescent="0.2">
      <c r="A296" s="94" t="s">
        <v>94</v>
      </c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9"/>
      <c r="M296" s="20"/>
      <c r="N296" s="29"/>
      <c r="O296" s="29"/>
      <c r="P296" s="76">
        <f t="shared" si="36"/>
        <v>0</v>
      </c>
      <c r="T296" s="53"/>
    </row>
    <row r="297" spans="1:20" x14ac:dyDescent="0.2">
      <c r="A297" s="75" t="s">
        <v>79</v>
      </c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60"/>
      <c r="M297" s="51"/>
      <c r="N297" s="60"/>
      <c r="O297" s="60"/>
      <c r="P297" s="76">
        <f t="shared" si="36"/>
        <v>0</v>
      </c>
      <c r="T297" s="53"/>
    </row>
    <row r="298" spans="1:20" x14ac:dyDescent="0.2">
      <c r="A298" s="75" t="s">
        <v>80</v>
      </c>
      <c r="B298" s="51"/>
      <c r="C298" s="51"/>
      <c r="D298" s="51"/>
      <c r="E298" s="51"/>
      <c r="F298" s="51"/>
      <c r="G298" s="51"/>
      <c r="H298" s="51"/>
      <c r="I298" s="60"/>
      <c r="J298" s="60"/>
      <c r="K298" s="51"/>
      <c r="L298" s="60"/>
      <c r="M298" s="51"/>
      <c r="N298" s="60"/>
      <c r="O298" s="60"/>
      <c r="P298" s="76">
        <f t="shared" si="36"/>
        <v>0</v>
      </c>
      <c r="T298" s="53"/>
    </row>
    <row r="299" spans="1:20" x14ac:dyDescent="0.2">
      <c r="A299" s="75" t="s">
        <v>81</v>
      </c>
      <c r="B299" s="51">
        <v>-8707118</v>
      </c>
      <c r="C299" s="51">
        <v>-1660851</v>
      </c>
      <c r="D299" s="51">
        <v>62266</v>
      </c>
      <c r="E299" s="51"/>
      <c r="F299" s="51"/>
      <c r="G299" s="51"/>
      <c r="H299" s="51"/>
      <c r="I299" s="51"/>
      <c r="J299" s="51"/>
      <c r="K299" s="51"/>
      <c r="L299" s="60"/>
      <c r="M299" s="51"/>
      <c r="N299" s="60">
        <v>-1382228</v>
      </c>
      <c r="O299" s="60"/>
      <c r="P299" s="76">
        <f t="shared" si="36"/>
        <v>-11687931</v>
      </c>
      <c r="T299" s="53"/>
    </row>
    <row r="300" spans="1:20" x14ac:dyDescent="0.2">
      <c r="A300" s="75" t="s">
        <v>82</v>
      </c>
      <c r="B300" s="51"/>
      <c r="C300" s="51"/>
      <c r="D300" s="51"/>
      <c r="E300" s="51"/>
      <c r="F300" s="51"/>
      <c r="G300" s="51"/>
      <c r="H300" s="51"/>
      <c r="I300" s="51"/>
      <c r="J300" s="51">
        <v>700385</v>
      </c>
      <c r="K300" s="51"/>
      <c r="L300" s="60"/>
      <c r="M300" s="51"/>
      <c r="N300" s="60"/>
      <c r="O300" s="60"/>
      <c r="P300" s="76">
        <f t="shared" si="36"/>
        <v>700385</v>
      </c>
      <c r="T300" s="53"/>
    </row>
    <row r="301" spans="1:20" ht="13.2" x14ac:dyDescent="0.25">
      <c r="A301" s="64" t="s">
        <v>41</v>
      </c>
      <c r="B301" s="147">
        <f t="shared" ref="B301:O301" si="45">SUM(B302:B307)</f>
        <v>1361811</v>
      </c>
      <c r="C301" s="147">
        <f t="shared" si="45"/>
        <v>320151</v>
      </c>
      <c r="D301" s="147">
        <f t="shared" si="45"/>
        <v>40825</v>
      </c>
      <c r="E301" s="147">
        <f t="shared" si="45"/>
        <v>53967</v>
      </c>
      <c r="F301" s="147">
        <f t="shared" si="45"/>
        <v>6744</v>
      </c>
      <c r="G301" s="147">
        <f t="shared" si="45"/>
        <v>10998</v>
      </c>
      <c r="H301" s="147">
        <f t="shared" si="45"/>
        <v>21855</v>
      </c>
      <c r="I301" s="147">
        <f t="shared" si="45"/>
        <v>139013</v>
      </c>
      <c r="J301" s="147">
        <f t="shared" si="45"/>
        <v>990684</v>
      </c>
      <c r="K301" s="147">
        <f t="shared" si="45"/>
        <v>0</v>
      </c>
      <c r="L301" s="147">
        <f t="shared" si="45"/>
        <v>11719</v>
      </c>
      <c r="M301" s="147">
        <f t="shared" si="45"/>
        <v>0</v>
      </c>
      <c r="N301" s="147">
        <f t="shared" si="45"/>
        <v>21446</v>
      </c>
      <c r="O301" s="147">
        <f t="shared" si="45"/>
        <v>0</v>
      </c>
      <c r="P301" s="148">
        <f t="shared" si="36"/>
        <v>2979213</v>
      </c>
      <c r="T301" s="53"/>
    </row>
    <row r="302" spans="1:20" x14ac:dyDescent="0.2">
      <c r="A302" s="94" t="s">
        <v>112</v>
      </c>
      <c r="B302" s="20">
        <v>1819025</v>
      </c>
      <c r="C302" s="20">
        <v>407363</v>
      </c>
      <c r="D302" s="20">
        <v>37555</v>
      </c>
      <c r="E302" s="20">
        <v>53967</v>
      </c>
      <c r="F302" s="20">
        <v>6744</v>
      </c>
      <c r="G302" s="20">
        <v>10998</v>
      </c>
      <c r="H302" s="20">
        <v>21855</v>
      </c>
      <c r="I302" s="20">
        <v>139013</v>
      </c>
      <c r="J302" s="20">
        <v>221959</v>
      </c>
      <c r="K302" s="20">
        <v>0</v>
      </c>
      <c r="L302" s="29">
        <v>11719</v>
      </c>
      <c r="M302" s="20">
        <v>0</v>
      </c>
      <c r="N302" s="77">
        <v>43288</v>
      </c>
      <c r="O302" s="29">
        <v>0</v>
      </c>
      <c r="P302" s="76">
        <f t="shared" si="36"/>
        <v>2773486</v>
      </c>
      <c r="T302" s="53"/>
    </row>
    <row r="303" spans="1:20" x14ac:dyDescent="0.2">
      <c r="A303" s="94" t="s">
        <v>94</v>
      </c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9"/>
      <c r="M303" s="20"/>
      <c r="N303" s="29"/>
      <c r="O303" s="29"/>
      <c r="P303" s="76">
        <f t="shared" si="36"/>
        <v>0</v>
      </c>
      <c r="T303" s="53"/>
    </row>
    <row r="304" spans="1:20" x14ac:dyDescent="0.2">
      <c r="A304" s="75" t="s">
        <v>79</v>
      </c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60"/>
      <c r="M304" s="51"/>
      <c r="N304" s="60"/>
      <c r="O304" s="60"/>
      <c r="P304" s="76">
        <f t="shared" si="36"/>
        <v>0</v>
      </c>
      <c r="T304" s="53"/>
    </row>
    <row r="305" spans="1:22" x14ac:dyDescent="0.2">
      <c r="A305" s="75" t="s">
        <v>80</v>
      </c>
      <c r="B305" s="51"/>
      <c r="C305" s="51"/>
      <c r="D305" s="51"/>
      <c r="E305" s="51"/>
      <c r="F305" s="51"/>
      <c r="G305" s="51"/>
      <c r="H305" s="51"/>
      <c r="I305" s="60"/>
      <c r="J305" s="60"/>
      <c r="K305" s="51"/>
      <c r="L305" s="60"/>
      <c r="M305" s="51"/>
      <c r="N305" s="60"/>
      <c r="O305" s="60"/>
      <c r="P305" s="76">
        <f t="shared" si="36"/>
        <v>0</v>
      </c>
      <c r="T305" s="53"/>
    </row>
    <row r="306" spans="1:22" x14ac:dyDescent="0.2">
      <c r="A306" s="75" t="s">
        <v>81</v>
      </c>
      <c r="B306" s="51">
        <v>-457214</v>
      </c>
      <c r="C306" s="51">
        <v>-87212</v>
      </c>
      <c r="D306" s="51">
        <v>3270</v>
      </c>
      <c r="E306" s="51"/>
      <c r="F306" s="51"/>
      <c r="G306" s="51"/>
      <c r="H306" s="51"/>
      <c r="I306" s="51"/>
      <c r="J306" s="51"/>
      <c r="K306" s="51"/>
      <c r="L306" s="60"/>
      <c r="M306" s="51"/>
      <c r="N306" s="60">
        <v>-21842</v>
      </c>
      <c r="O306" s="60"/>
      <c r="P306" s="76">
        <f t="shared" si="36"/>
        <v>-562998</v>
      </c>
      <c r="T306" s="53"/>
    </row>
    <row r="307" spans="1:22" x14ac:dyDescent="0.2">
      <c r="A307" s="75" t="s">
        <v>82</v>
      </c>
      <c r="B307" s="51"/>
      <c r="C307" s="51"/>
      <c r="D307" s="51"/>
      <c r="E307" s="51"/>
      <c r="F307" s="51"/>
      <c r="G307" s="51"/>
      <c r="H307" s="51"/>
      <c r="I307" s="51"/>
      <c r="J307" s="51">
        <v>768725</v>
      </c>
      <c r="K307" s="51"/>
      <c r="L307" s="60"/>
      <c r="M307" s="51"/>
      <c r="N307" s="60"/>
      <c r="O307" s="60"/>
      <c r="P307" s="76">
        <f t="shared" si="36"/>
        <v>768725</v>
      </c>
      <c r="T307" s="53"/>
    </row>
    <row r="308" spans="1:22" ht="13.2" x14ac:dyDescent="0.25">
      <c r="A308" s="64" t="s">
        <v>42</v>
      </c>
      <c r="B308" s="147">
        <f t="shared" ref="B308:O308" si="46">SUM(B309:B314)</f>
        <v>2459463</v>
      </c>
      <c r="C308" s="147">
        <f t="shared" si="46"/>
        <v>578202</v>
      </c>
      <c r="D308" s="147">
        <f t="shared" si="46"/>
        <v>73730</v>
      </c>
      <c r="E308" s="147">
        <f t="shared" si="46"/>
        <v>97466</v>
      </c>
      <c r="F308" s="147">
        <f t="shared" si="46"/>
        <v>12181</v>
      </c>
      <c r="G308" s="147">
        <f t="shared" si="46"/>
        <v>19862</v>
      </c>
      <c r="H308" s="147">
        <f t="shared" si="46"/>
        <v>21855</v>
      </c>
      <c r="I308" s="147">
        <f t="shared" si="46"/>
        <v>232226</v>
      </c>
      <c r="J308" s="147">
        <f t="shared" si="46"/>
        <v>1296395</v>
      </c>
      <c r="K308" s="147">
        <f t="shared" si="46"/>
        <v>0</v>
      </c>
      <c r="L308" s="147">
        <f t="shared" si="46"/>
        <v>40682</v>
      </c>
      <c r="M308" s="147">
        <f t="shared" si="46"/>
        <v>0</v>
      </c>
      <c r="N308" s="147">
        <f t="shared" si="46"/>
        <v>74644</v>
      </c>
      <c r="O308" s="147">
        <f t="shared" si="46"/>
        <v>67</v>
      </c>
      <c r="P308" s="148">
        <f t="shared" si="36"/>
        <v>4906773</v>
      </c>
      <c r="T308" s="53"/>
    </row>
    <row r="309" spans="1:22" x14ac:dyDescent="0.2">
      <c r="A309" s="94" t="s">
        <v>112</v>
      </c>
      <c r="B309" s="20">
        <v>3285203</v>
      </c>
      <c r="C309" s="20">
        <v>735709</v>
      </c>
      <c r="D309" s="20">
        <v>67825</v>
      </c>
      <c r="E309" s="20">
        <v>97466</v>
      </c>
      <c r="F309" s="20">
        <v>12181</v>
      </c>
      <c r="G309" s="20">
        <v>19862</v>
      </c>
      <c r="H309" s="20">
        <v>21855</v>
      </c>
      <c r="I309" s="20">
        <v>232226</v>
      </c>
      <c r="J309" s="20">
        <v>290453</v>
      </c>
      <c r="K309" s="20">
        <v>0</v>
      </c>
      <c r="L309" s="29">
        <v>40682</v>
      </c>
      <c r="M309" s="20">
        <v>0</v>
      </c>
      <c r="N309" s="77">
        <v>150669</v>
      </c>
      <c r="O309" s="29">
        <v>67</v>
      </c>
      <c r="P309" s="76">
        <f t="shared" si="36"/>
        <v>4954198</v>
      </c>
      <c r="T309" s="53"/>
    </row>
    <row r="310" spans="1:22" x14ac:dyDescent="0.2">
      <c r="A310" s="94" t="s">
        <v>94</v>
      </c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9"/>
      <c r="M310" s="20"/>
      <c r="N310" s="29"/>
      <c r="O310" s="29"/>
      <c r="P310" s="76">
        <f t="shared" si="36"/>
        <v>0</v>
      </c>
      <c r="T310" s="53"/>
    </row>
    <row r="311" spans="1:22" x14ac:dyDescent="0.2">
      <c r="A311" s="75" t="s">
        <v>79</v>
      </c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60"/>
      <c r="M311" s="51"/>
      <c r="N311" s="60"/>
      <c r="O311" s="60"/>
      <c r="P311" s="76">
        <f t="shared" si="36"/>
        <v>0</v>
      </c>
      <c r="T311" s="53"/>
    </row>
    <row r="312" spans="1:22" x14ac:dyDescent="0.2">
      <c r="A312" s="75" t="s">
        <v>80</v>
      </c>
      <c r="B312" s="51"/>
      <c r="C312" s="51"/>
      <c r="D312" s="51"/>
      <c r="E312" s="51"/>
      <c r="F312" s="51"/>
      <c r="G312" s="51"/>
      <c r="H312" s="51"/>
      <c r="I312" s="60"/>
      <c r="J312" s="60"/>
      <c r="K312" s="51"/>
      <c r="L312" s="60"/>
      <c r="M312" s="51"/>
      <c r="N312" s="60"/>
      <c r="O312" s="60"/>
      <c r="P312" s="76">
        <f t="shared" si="36"/>
        <v>0</v>
      </c>
      <c r="T312" s="53"/>
    </row>
    <row r="313" spans="1:22" x14ac:dyDescent="0.2">
      <c r="A313" s="75" t="s">
        <v>81</v>
      </c>
      <c r="B313" s="51">
        <v>-825740</v>
      </c>
      <c r="C313" s="51">
        <v>-157507</v>
      </c>
      <c r="D313" s="51">
        <v>5905</v>
      </c>
      <c r="E313" s="51"/>
      <c r="F313" s="51"/>
      <c r="G313" s="51"/>
      <c r="H313" s="51"/>
      <c r="I313" s="51"/>
      <c r="J313" s="51"/>
      <c r="K313" s="51"/>
      <c r="L313" s="60"/>
      <c r="M313" s="51"/>
      <c r="N313" s="60">
        <v>-76025</v>
      </c>
      <c r="O313" s="60"/>
      <c r="P313" s="76">
        <f t="shared" si="36"/>
        <v>-1053367</v>
      </c>
      <c r="T313" s="53"/>
    </row>
    <row r="314" spans="1:22" ht="12" thickBot="1" x14ac:dyDescent="0.25">
      <c r="A314" s="97" t="s">
        <v>82</v>
      </c>
      <c r="B314" s="98"/>
      <c r="C314" s="98"/>
      <c r="D314" s="98"/>
      <c r="E314" s="98"/>
      <c r="F314" s="98"/>
      <c r="G314" s="98"/>
      <c r="H314" s="98"/>
      <c r="I314" s="98"/>
      <c r="J314" s="98">
        <v>1005942</v>
      </c>
      <c r="K314" s="98"/>
      <c r="L314" s="99"/>
      <c r="M314" s="98"/>
      <c r="N314" s="99"/>
      <c r="O314" s="99"/>
      <c r="P314" s="150">
        <f>SUM(B314:O314)</f>
        <v>1005942</v>
      </c>
      <c r="T314" s="53"/>
    </row>
    <row r="315" spans="1:22" s="68" customFormat="1" ht="14.4" thickBot="1" x14ac:dyDescent="0.3">
      <c r="A315" s="66" t="s">
        <v>43</v>
      </c>
      <c r="B315" s="67">
        <f t="shared" ref="B315:P315" si="47">SUM(B14+B21+B28+B35+B42+B49+B56+B63+B70+B77+B84+B91+B98+B105+B112+B119+B126+B133+B140+B147+B154+B161+B168+B175+B182+B189+B196+B203+B210+B217+B224+B231+B238+B245+B252+B259+B266+B273+B280+B287+B294+B301+B308)</f>
        <v>298288351</v>
      </c>
      <c r="C315" s="67">
        <f t="shared" si="47"/>
        <v>70125147</v>
      </c>
      <c r="D315" s="67">
        <f t="shared" si="47"/>
        <v>8942089</v>
      </c>
      <c r="E315" s="67">
        <f t="shared" si="47"/>
        <v>11820912</v>
      </c>
      <c r="F315" s="67">
        <f t="shared" si="47"/>
        <v>1477287</v>
      </c>
      <c r="G315" s="67">
        <f t="shared" si="47"/>
        <v>2408894</v>
      </c>
      <c r="H315" s="67">
        <f t="shared" si="47"/>
        <v>1475180</v>
      </c>
      <c r="I315" s="67">
        <f t="shared" si="47"/>
        <v>16667183</v>
      </c>
      <c r="J315" s="67">
        <f t="shared" si="47"/>
        <v>40842971</v>
      </c>
      <c r="K315" s="67">
        <f t="shared" si="47"/>
        <v>695</v>
      </c>
      <c r="L315" s="67">
        <f t="shared" si="47"/>
        <v>56048967</v>
      </c>
      <c r="M315" s="67">
        <f t="shared" si="47"/>
        <v>0</v>
      </c>
      <c r="N315" s="67">
        <f t="shared" si="47"/>
        <v>9773724</v>
      </c>
      <c r="O315" s="67">
        <f t="shared" si="47"/>
        <v>765075</v>
      </c>
      <c r="P315" s="67">
        <f t="shared" si="47"/>
        <v>518636475</v>
      </c>
      <c r="R315" s="69"/>
      <c r="S315" s="102"/>
      <c r="T315" s="69"/>
      <c r="U315" s="69"/>
      <c r="V315" s="69"/>
    </row>
    <row r="317" spans="1:22" s="53" customFormat="1" ht="12" x14ac:dyDescent="0.25">
      <c r="E317" s="54"/>
      <c r="F317" s="25"/>
      <c r="G317" s="54"/>
      <c r="H317" s="54"/>
      <c r="I317" s="54"/>
      <c r="J317" s="54"/>
      <c r="K317" s="54"/>
      <c r="L317" s="54"/>
      <c r="M317" s="54"/>
      <c r="N317" s="35"/>
      <c r="O317" s="35"/>
      <c r="P317" s="35"/>
    </row>
    <row r="318" spans="1:22" ht="12" x14ac:dyDescent="0.25">
      <c r="A318" s="55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O318" s="53"/>
      <c r="P318" s="53"/>
    </row>
    <row r="319" spans="1:22" x14ac:dyDescent="0.2">
      <c r="A319" s="62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O319" s="53"/>
      <c r="P319" s="53"/>
    </row>
    <row r="320" spans="1:22" x14ac:dyDescent="0.2"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O320" s="53"/>
      <c r="P320" s="53"/>
    </row>
    <row r="332" spans="1:20" ht="13.2" x14ac:dyDescent="0.25">
      <c r="A332" s="200" t="s">
        <v>106</v>
      </c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200"/>
      <c r="O332" s="200"/>
      <c r="P332" s="200"/>
    </row>
    <row r="333" spans="1:20" ht="13.2" x14ac:dyDescent="0.25">
      <c r="A333" s="200" t="s">
        <v>103</v>
      </c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200"/>
      <c r="O333" s="200"/>
      <c r="P333" s="200"/>
    </row>
    <row r="334" spans="1:20" ht="13.2" x14ac:dyDescent="0.25">
      <c r="A334" s="197" t="s">
        <v>108</v>
      </c>
      <c r="B334" s="197"/>
      <c r="C334" s="197"/>
      <c r="D334" s="197"/>
      <c r="E334" s="197"/>
      <c r="F334" s="197"/>
      <c r="G334" s="197"/>
      <c r="H334" s="197"/>
      <c r="I334" s="197"/>
      <c r="J334" s="197"/>
      <c r="K334" s="197"/>
      <c r="L334" s="197"/>
      <c r="M334" s="197"/>
      <c r="N334" s="197"/>
      <c r="O334" s="197"/>
      <c r="P334" s="197"/>
      <c r="Q334" s="151"/>
      <c r="R334" s="151"/>
      <c r="S334" s="101"/>
      <c r="T334" s="65"/>
    </row>
    <row r="335" spans="1:20" ht="13.2" x14ac:dyDescent="0.25">
      <c r="A335" s="197" t="s">
        <v>107</v>
      </c>
      <c r="B335" s="197"/>
      <c r="C335" s="197"/>
      <c r="D335" s="197"/>
      <c r="E335" s="197"/>
      <c r="F335" s="197"/>
      <c r="G335" s="197"/>
      <c r="H335" s="197"/>
      <c r="I335" s="197"/>
      <c r="J335" s="197"/>
      <c r="K335" s="197"/>
      <c r="L335" s="197"/>
      <c r="M335" s="197"/>
      <c r="N335" s="197"/>
      <c r="O335" s="197"/>
      <c r="P335" s="197"/>
      <c r="Q335" s="151"/>
      <c r="R335" s="151"/>
      <c r="S335" s="101"/>
      <c r="T335" s="65"/>
    </row>
    <row r="336" spans="1:20" ht="12" x14ac:dyDescent="0.25">
      <c r="C336" s="7"/>
      <c r="L336" s="30"/>
    </row>
    <row r="337" spans="2:18" ht="12" x14ac:dyDescent="0.25">
      <c r="C337" s="7"/>
      <c r="E337" s="7"/>
      <c r="F337" s="7"/>
      <c r="G337" s="7"/>
      <c r="H337" s="7"/>
      <c r="I337" s="22"/>
      <c r="J337" s="30" t="s">
        <v>44</v>
      </c>
      <c r="K337" s="32"/>
      <c r="L337" s="30" t="s">
        <v>45</v>
      </c>
    </row>
    <row r="338" spans="2:18" ht="12.75" customHeight="1" x14ac:dyDescent="0.25">
      <c r="B338" s="56"/>
      <c r="C338" s="7"/>
      <c r="E338" s="7"/>
      <c r="F338" s="7"/>
      <c r="G338" s="7"/>
      <c r="H338" s="7"/>
      <c r="I338" s="7"/>
      <c r="J338" s="7"/>
      <c r="K338" s="7"/>
      <c r="L338" s="7"/>
      <c r="M338" s="56"/>
      <c r="N338" s="92"/>
      <c r="O338" s="56"/>
      <c r="P338" s="56"/>
    </row>
    <row r="339" spans="2:18" ht="12.75" customHeight="1" x14ac:dyDescent="0.25">
      <c r="C339" s="7"/>
      <c r="E339" s="23" t="s">
        <v>46</v>
      </c>
      <c r="F339" s="10"/>
      <c r="G339" s="10"/>
      <c r="H339" s="10"/>
      <c r="I339" s="24"/>
      <c r="J339" s="25">
        <v>1491441756</v>
      </c>
      <c r="K339" s="30" t="s">
        <v>47</v>
      </c>
      <c r="L339" s="25">
        <v>298288351</v>
      </c>
    </row>
    <row r="340" spans="2:18" ht="12.75" customHeight="1" x14ac:dyDescent="0.25">
      <c r="C340" s="7"/>
      <c r="E340" s="23"/>
      <c r="F340" s="10"/>
      <c r="G340" s="10"/>
      <c r="H340" s="10"/>
      <c r="I340" s="24"/>
      <c r="J340" s="25"/>
      <c r="K340" s="22"/>
      <c r="L340" s="25"/>
      <c r="M340" s="152"/>
      <c r="N340" s="153"/>
      <c r="O340" s="152"/>
      <c r="P340" s="152"/>
      <c r="Q340" s="152"/>
      <c r="R340" s="152"/>
    </row>
    <row r="341" spans="2:18" ht="12" x14ac:dyDescent="0.25">
      <c r="C341" s="7"/>
      <c r="E341" s="22" t="s">
        <v>48</v>
      </c>
      <c r="F341" s="22"/>
      <c r="G341" s="22"/>
      <c r="H341" s="22"/>
      <c r="I341" s="7"/>
      <c r="J341" s="25">
        <v>70125147</v>
      </c>
      <c r="K341" s="30" t="s">
        <v>66</v>
      </c>
      <c r="L341" s="25">
        <v>70125147</v>
      </c>
    </row>
    <row r="342" spans="2:18" ht="12" x14ac:dyDescent="0.25">
      <c r="C342" s="7"/>
      <c r="E342" s="22"/>
      <c r="F342" s="22"/>
      <c r="G342" s="22"/>
      <c r="H342" s="22"/>
      <c r="I342" s="7"/>
      <c r="J342" s="25"/>
      <c r="K342" s="30"/>
      <c r="L342" s="25"/>
    </row>
    <row r="343" spans="2:18" ht="12" x14ac:dyDescent="0.25">
      <c r="C343" s="7"/>
      <c r="E343" s="22" t="s">
        <v>70</v>
      </c>
      <c r="F343" s="22"/>
      <c r="G343" s="22"/>
      <c r="H343" s="22"/>
      <c r="I343" s="7"/>
      <c r="J343" s="25">
        <v>44710448</v>
      </c>
      <c r="K343" s="30" t="s">
        <v>47</v>
      </c>
      <c r="L343" s="25">
        <v>8942089</v>
      </c>
    </row>
    <row r="344" spans="2:18" ht="12" x14ac:dyDescent="0.25">
      <c r="C344" s="7"/>
      <c r="E344" s="22"/>
      <c r="F344" s="7"/>
      <c r="G344" s="7"/>
      <c r="H344" s="7"/>
      <c r="I344" s="7"/>
      <c r="J344" s="25"/>
      <c r="K344" s="30"/>
      <c r="L344" s="25"/>
    </row>
    <row r="345" spans="2:18" ht="12" x14ac:dyDescent="0.25">
      <c r="C345" s="7"/>
      <c r="E345" s="22" t="s">
        <v>75</v>
      </c>
      <c r="F345" s="7"/>
      <c r="G345" s="7"/>
      <c r="H345" s="7"/>
      <c r="I345" s="7"/>
      <c r="J345" s="25">
        <v>59104559</v>
      </c>
      <c r="K345" s="30" t="s">
        <v>47</v>
      </c>
      <c r="L345" s="25">
        <v>11820912</v>
      </c>
    </row>
    <row r="346" spans="2:18" ht="12" x14ac:dyDescent="0.25">
      <c r="C346" s="7"/>
      <c r="E346" s="22"/>
      <c r="F346" s="7"/>
      <c r="G346" s="7"/>
      <c r="H346" s="7"/>
      <c r="I346" s="7"/>
      <c r="J346" s="25"/>
      <c r="K346" s="30"/>
      <c r="L346" s="25"/>
    </row>
    <row r="347" spans="2:18" ht="12" x14ac:dyDescent="0.25">
      <c r="C347" s="7"/>
      <c r="E347" s="22" t="s">
        <v>89</v>
      </c>
      <c r="F347" s="7"/>
      <c r="G347" s="7"/>
      <c r="H347" s="7"/>
      <c r="I347" s="7"/>
      <c r="J347" s="25">
        <v>7386433</v>
      </c>
      <c r="K347" s="30" t="s">
        <v>47</v>
      </c>
      <c r="L347" s="25">
        <v>1477287</v>
      </c>
    </row>
    <row r="348" spans="2:18" ht="12" x14ac:dyDescent="0.25">
      <c r="C348" s="7"/>
      <c r="E348" s="22"/>
      <c r="F348" s="7"/>
      <c r="G348" s="7"/>
      <c r="H348" s="7"/>
      <c r="I348" s="7"/>
      <c r="J348" s="25"/>
      <c r="K348" s="30"/>
      <c r="L348" s="25"/>
    </row>
    <row r="349" spans="2:18" ht="12" x14ac:dyDescent="0.25">
      <c r="C349" s="7"/>
      <c r="E349" s="22" t="s">
        <v>49</v>
      </c>
      <c r="F349" s="22"/>
      <c r="G349" s="22"/>
      <c r="H349" s="22"/>
      <c r="I349" s="7"/>
      <c r="J349" s="25">
        <v>12044471</v>
      </c>
      <c r="K349" s="30" t="s">
        <v>47</v>
      </c>
      <c r="L349" s="25">
        <v>2408894</v>
      </c>
    </row>
    <row r="350" spans="2:18" ht="12" x14ac:dyDescent="0.25">
      <c r="C350" s="7"/>
      <c r="E350" s="22"/>
      <c r="F350" s="22"/>
      <c r="G350" s="22"/>
      <c r="H350" s="22"/>
      <c r="I350" s="7"/>
      <c r="J350" s="25"/>
      <c r="K350" s="30"/>
      <c r="L350" s="25"/>
    </row>
    <row r="351" spans="2:18" ht="12" x14ac:dyDescent="0.25">
      <c r="C351" s="7"/>
      <c r="E351" s="22" t="s">
        <v>50</v>
      </c>
      <c r="F351" s="22"/>
      <c r="G351" s="22"/>
      <c r="H351" s="22"/>
      <c r="I351" s="22"/>
      <c r="J351" s="25">
        <v>7375898</v>
      </c>
      <c r="K351" s="30" t="s">
        <v>47</v>
      </c>
      <c r="L351" s="25">
        <v>1475180</v>
      </c>
    </row>
    <row r="352" spans="2:18" ht="12" x14ac:dyDescent="0.25">
      <c r="C352" s="7"/>
      <c r="E352" s="22"/>
      <c r="F352" s="22"/>
      <c r="G352" s="22"/>
      <c r="H352" s="22"/>
      <c r="I352" s="22"/>
      <c r="J352" s="25"/>
      <c r="K352" s="30"/>
      <c r="L352" s="25"/>
    </row>
    <row r="353" spans="2:15" ht="12" x14ac:dyDescent="0.25">
      <c r="C353" s="7"/>
      <c r="E353" s="22" t="s">
        <v>71</v>
      </c>
      <c r="F353" s="7"/>
      <c r="G353" s="7"/>
      <c r="H353" s="7"/>
      <c r="I353" s="7"/>
      <c r="J353" s="25">
        <v>83335915</v>
      </c>
      <c r="K353" s="30" t="s">
        <v>47</v>
      </c>
      <c r="L353" s="25">
        <v>16667183</v>
      </c>
    </row>
    <row r="354" spans="2:15" ht="12" x14ac:dyDescent="0.25">
      <c r="C354" s="7"/>
      <c r="E354" s="22"/>
      <c r="F354" s="7"/>
      <c r="G354" s="7"/>
      <c r="H354" s="7"/>
      <c r="I354" s="7"/>
      <c r="J354" s="25"/>
      <c r="K354" s="30"/>
      <c r="L354" s="25"/>
    </row>
    <row r="355" spans="2:15" ht="12" x14ac:dyDescent="0.25">
      <c r="C355" s="7"/>
      <c r="E355" s="22" t="s">
        <v>51</v>
      </c>
      <c r="F355" s="22"/>
      <c r="G355" s="22"/>
      <c r="H355" s="22"/>
      <c r="I355" s="7"/>
      <c r="J355" s="25">
        <v>204214854</v>
      </c>
      <c r="K355" s="30" t="s">
        <v>47</v>
      </c>
      <c r="L355" s="25">
        <v>40842971</v>
      </c>
    </row>
    <row r="356" spans="2:15" ht="12" x14ac:dyDescent="0.25">
      <c r="C356" s="7"/>
      <c r="E356" s="22"/>
      <c r="F356" s="22"/>
      <c r="G356" s="22"/>
      <c r="H356" s="22"/>
      <c r="I356" s="7"/>
      <c r="J356" s="25"/>
      <c r="K356" s="30"/>
      <c r="L356" s="25"/>
    </row>
    <row r="357" spans="2:15" ht="12" x14ac:dyDescent="0.25">
      <c r="C357" s="7"/>
      <c r="E357" s="22" t="s">
        <v>76</v>
      </c>
      <c r="F357" s="22"/>
      <c r="G357" s="22"/>
      <c r="H357" s="22"/>
      <c r="I357" s="7"/>
      <c r="J357" s="25">
        <v>3477</v>
      </c>
      <c r="K357" s="30" t="s">
        <v>47</v>
      </c>
      <c r="L357" s="25">
        <v>695</v>
      </c>
    </row>
    <row r="358" spans="2:15" ht="12" x14ac:dyDescent="0.25">
      <c r="C358" s="7"/>
      <c r="E358" s="22"/>
      <c r="F358" s="22"/>
      <c r="G358" s="22"/>
      <c r="H358" s="22"/>
      <c r="I358" s="7"/>
      <c r="J358" s="25"/>
      <c r="K358" s="30"/>
      <c r="L358" s="25"/>
    </row>
    <row r="359" spans="2:15" ht="12" x14ac:dyDescent="0.25">
      <c r="C359" s="7"/>
      <c r="E359" s="22" t="s">
        <v>65</v>
      </c>
      <c r="F359" s="7"/>
      <c r="G359" s="7"/>
      <c r="H359" s="7"/>
      <c r="I359" s="7"/>
      <c r="J359" s="25">
        <v>56048967</v>
      </c>
      <c r="K359" s="30" t="s">
        <v>66</v>
      </c>
      <c r="L359" s="25">
        <v>56048967</v>
      </c>
    </row>
    <row r="360" spans="2:15" ht="12" x14ac:dyDescent="0.25">
      <c r="C360" s="7"/>
      <c r="E360" s="22"/>
      <c r="F360" s="7"/>
      <c r="G360" s="7"/>
      <c r="H360" s="7"/>
      <c r="I360" s="7"/>
      <c r="J360" s="25"/>
      <c r="K360" s="30"/>
      <c r="L360" s="25"/>
    </row>
    <row r="361" spans="2:15" ht="12" x14ac:dyDescent="0.25">
      <c r="C361" s="7"/>
      <c r="E361" s="22" t="s">
        <v>77</v>
      </c>
      <c r="F361" s="7"/>
      <c r="G361" s="7"/>
      <c r="H361" s="7"/>
      <c r="I361" s="7"/>
      <c r="J361" s="25">
        <v>0</v>
      </c>
      <c r="K361" s="71" t="s">
        <v>78</v>
      </c>
      <c r="L361" s="25">
        <v>0</v>
      </c>
    </row>
    <row r="362" spans="2:15" ht="12" x14ac:dyDescent="0.25">
      <c r="C362" s="7"/>
      <c r="E362" s="22"/>
      <c r="F362" s="7"/>
      <c r="G362" s="7"/>
      <c r="H362" s="7"/>
      <c r="I362" s="7"/>
      <c r="J362" s="25"/>
      <c r="K362" s="71"/>
      <c r="L362" s="25"/>
    </row>
    <row r="363" spans="2:15" ht="12" x14ac:dyDescent="0.25">
      <c r="C363" s="7"/>
      <c r="E363" s="22" t="s">
        <v>93</v>
      </c>
      <c r="F363" s="7"/>
      <c r="G363" s="7"/>
      <c r="H363" s="7"/>
      <c r="I363" s="7"/>
      <c r="J363" s="25">
        <v>9773724</v>
      </c>
      <c r="K363" s="82" t="s">
        <v>83</v>
      </c>
      <c r="L363" s="25">
        <v>9773724</v>
      </c>
    </row>
    <row r="364" spans="2:15" ht="12" x14ac:dyDescent="0.25">
      <c r="C364" s="7"/>
      <c r="E364" s="22"/>
      <c r="F364" s="7"/>
      <c r="G364" s="7"/>
      <c r="H364" s="7"/>
      <c r="I364" s="7"/>
      <c r="J364" s="25"/>
      <c r="K364" s="71"/>
      <c r="L364" s="25"/>
    </row>
    <row r="365" spans="2:15" ht="12" x14ac:dyDescent="0.25">
      <c r="C365" s="7"/>
      <c r="E365" s="22" t="s">
        <v>98</v>
      </c>
      <c r="F365" s="7"/>
      <c r="G365" s="7"/>
      <c r="H365" s="7"/>
      <c r="I365" s="7"/>
      <c r="J365" s="136">
        <v>3825373</v>
      </c>
      <c r="K365" s="89" t="s">
        <v>47</v>
      </c>
      <c r="L365" s="136">
        <v>765075</v>
      </c>
    </row>
    <row r="366" spans="2:15" ht="12" x14ac:dyDescent="0.25">
      <c r="C366" s="7"/>
      <c r="E366" s="22"/>
      <c r="F366" s="7"/>
      <c r="G366" s="7"/>
      <c r="H366" s="7"/>
      <c r="I366" s="7"/>
      <c r="J366" s="25"/>
      <c r="K366" s="30"/>
      <c r="L366" s="25"/>
      <c r="M366" s="77"/>
    </row>
    <row r="367" spans="2:15" ht="12.6" thickBot="1" x14ac:dyDescent="0.3">
      <c r="C367" s="7"/>
      <c r="E367" s="7"/>
      <c r="F367" s="7"/>
      <c r="G367" s="7"/>
      <c r="H367" s="7"/>
      <c r="I367" s="24"/>
      <c r="J367" s="26">
        <f>SUM(J339:J365)</f>
        <v>2049391022</v>
      </c>
      <c r="K367" s="7"/>
      <c r="L367" s="26">
        <f>SUM(L339:L365)</f>
        <v>518636475</v>
      </c>
      <c r="M367" s="54"/>
      <c r="N367" s="54"/>
      <c r="O367" s="54"/>
    </row>
    <row r="368" spans="2:15" ht="12.6" thickTop="1" x14ac:dyDescent="0.25">
      <c r="B368" s="57"/>
      <c r="C368" s="7"/>
      <c r="E368" s="7"/>
      <c r="F368" s="7"/>
      <c r="G368" s="7"/>
      <c r="H368" s="7"/>
      <c r="I368" s="7"/>
      <c r="J368" s="7"/>
      <c r="K368" s="7"/>
      <c r="L368" s="7"/>
      <c r="M368" s="54"/>
      <c r="N368" s="54"/>
      <c r="O368" s="54"/>
    </row>
    <row r="369" spans="5:12" x14ac:dyDescent="0.2">
      <c r="E369" s="7"/>
      <c r="F369" s="7"/>
      <c r="G369" s="7"/>
      <c r="H369" s="7"/>
      <c r="I369" s="7"/>
      <c r="J369" s="7"/>
      <c r="K369" s="7"/>
      <c r="L369" s="9"/>
    </row>
    <row r="370" spans="5:12" x14ac:dyDescent="0.2">
      <c r="I370" s="77"/>
      <c r="K370" s="77"/>
    </row>
    <row r="371" spans="5:12" x14ac:dyDescent="0.2">
      <c r="I371" s="77"/>
      <c r="K371" s="77"/>
    </row>
    <row r="412" spans="9:11" x14ac:dyDescent="0.2">
      <c r="I412" s="77"/>
      <c r="K412" s="77"/>
    </row>
  </sheetData>
  <mergeCells count="8">
    <mergeCell ref="A332:P332"/>
    <mergeCell ref="A335:P335"/>
    <mergeCell ref="A6:P6"/>
    <mergeCell ref="A7:P7"/>
    <mergeCell ref="A8:P8"/>
    <mergeCell ref="A9:P9"/>
    <mergeCell ref="A334:P334"/>
    <mergeCell ref="A333:P333"/>
  </mergeCells>
  <printOptions horizontalCentered="1"/>
  <pageMargins left="0.12" right="0.12" top="0.19685039370078741" bottom="0.19685039370078741" header="0.19" footer="0.16"/>
  <pageSetup scale="58" orientation="landscape" r:id="rId1"/>
  <headerFooter alignWithMargins="0"/>
  <rowBreaks count="1" manualBreakCount="1">
    <brk id="321" max="15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30FAC-0F7F-4738-AF0F-A971AFC746AD}">
  <sheetPr>
    <tabColor rgb="FFFF0000"/>
  </sheetPr>
  <dimension ref="A6:W134"/>
  <sheetViews>
    <sheetView view="pageBreakPreview" zoomScale="60" zoomScaleNormal="100" workbookViewId="0">
      <selection activeCell="J22" sqref="J22"/>
    </sheetView>
  </sheetViews>
  <sheetFormatPr baseColWidth="10" defaultColWidth="11.44140625" defaultRowHeight="13.8" x14ac:dyDescent="0.25"/>
  <cols>
    <col min="1" max="1" width="19.33203125" style="107" customWidth="1"/>
    <col min="2" max="3" width="13.33203125" style="107" customWidth="1"/>
    <col min="4" max="5" width="11.6640625" style="107" customWidth="1"/>
    <col min="6" max="6" width="11.6640625" style="109" customWidth="1"/>
    <col min="7" max="7" width="11.33203125" style="107" customWidth="1"/>
    <col min="8" max="8" width="16.109375" style="107" customWidth="1"/>
    <col min="9" max="9" width="19.109375" style="109" customWidth="1"/>
    <col min="10" max="11" width="13.33203125" style="107" customWidth="1"/>
    <col min="12" max="12" width="12.6640625" style="107" customWidth="1"/>
    <col min="13" max="13" width="12.33203125" style="107" customWidth="1"/>
    <col min="14" max="14" width="14.44140625" style="107" customWidth="1"/>
    <col min="15" max="15" width="2.5546875" style="107" customWidth="1"/>
    <col min="16" max="16" width="2.88671875" style="107" customWidth="1"/>
    <col min="17" max="17" width="19.44140625" style="107" customWidth="1"/>
    <col min="18" max="18" width="15.33203125" style="107" customWidth="1"/>
    <col min="19" max="19" width="3" style="107" customWidth="1"/>
    <col min="20" max="20" width="19.109375" style="107" customWidth="1"/>
    <col min="21" max="21" width="4.44140625" style="107" customWidth="1"/>
    <col min="22" max="22" width="11.44140625" style="107"/>
    <col min="23" max="23" width="14.109375" style="107" bestFit="1" customWidth="1"/>
    <col min="24" max="25" width="11.44140625" style="107"/>
    <col min="26" max="26" width="11.5546875" style="107" customWidth="1"/>
    <col min="27" max="16384" width="11.44140625" style="107"/>
  </cols>
  <sheetData>
    <row r="6" spans="1:23" x14ac:dyDescent="0.25">
      <c r="A6" s="190" t="s">
        <v>113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</row>
    <row r="7" spans="1:23" x14ac:dyDescent="0.25">
      <c r="A7" s="191" t="s">
        <v>114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</row>
    <row r="8" spans="1:23" ht="14.4" thickBot="1" x14ac:dyDescent="0.3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</row>
    <row r="9" spans="1:23" s="109" customFormat="1" x14ac:dyDescent="0.25">
      <c r="A9" s="127"/>
      <c r="B9" s="128"/>
      <c r="C9" s="128" t="s">
        <v>62</v>
      </c>
      <c r="D9" s="128" t="s">
        <v>62</v>
      </c>
      <c r="E9" s="128"/>
      <c r="F9" s="128" t="s">
        <v>84</v>
      </c>
      <c r="G9" s="128" t="s">
        <v>53</v>
      </c>
      <c r="H9" s="129" t="s">
        <v>54</v>
      </c>
      <c r="I9" s="129" t="s">
        <v>67</v>
      </c>
      <c r="J9" s="129" t="s">
        <v>55</v>
      </c>
      <c r="K9" s="129" t="s">
        <v>72</v>
      </c>
      <c r="L9" s="129" t="s">
        <v>62</v>
      </c>
      <c r="M9" s="129" t="s">
        <v>72</v>
      </c>
      <c r="N9" s="128"/>
    </row>
    <row r="10" spans="1:23" s="109" customFormat="1" ht="11.25" customHeight="1" x14ac:dyDescent="0.25">
      <c r="A10" s="15" t="s">
        <v>56</v>
      </c>
      <c r="B10" s="130" t="s">
        <v>46</v>
      </c>
      <c r="C10" s="130" t="s">
        <v>63</v>
      </c>
      <c r="D10" s="130" t="s">
        <v>58</v>
      </c>
      <c r="E10" s="130" t="s">
        <v>59</v>
      </c>
      <c r="F10" s="131" t="s">
        <v>85</v>
      </c>
      <c r="G10" s="130" t="s">
        <v>59</v>
      </c>
      <c r="H10" s="132" t="s">
        <v>60</v>
      </c>
      <c r="I10" s="132" t="s">
        <v>68</v>
      </c>
      <c r="J10" s="132" t="s">
        <v>61</v>
      </c>
      <c r="K10" s="132" t="s">
        <v>73</v>
      </c>
      <c r="L10" s="132" t="s">
        <v>64</v>
      </c>
      <c r="M10" s="132" t="s">
        <v>74</v>
      </c>
      <c r="N10" s="130" t="s">
        <v>52</v>
      </c>
    </row>
    <row r="11" spans="1:23" s="109" customFormat="1" ht="11.25" customHeight="1" thickBot="1" x14ac:dyDescent="0.3">
      <c r="A11" s="133"/>
      <c r="B11" s="134"/>
      <c r="C11" s="134" t="s">
        <v>90</v>
      </c>
      <c r="D11" s="134"/>
      <c r="E11" s="134"/>
      <c r="F11" s="135" t="s">
        <v>86</v>
      </c>
      <c r="G11" s="134"/>
      <c r="H11" s="134"/>
      <c r="I11" s="134" t="s">
        <v>69</v>
      </c>
      <c r="J11" s="134"/>
      <c r="K11" s="134"/>
      <c r="L11" s="134"/>
      <c r="M11" s="134"/>
      <c r="N11" s="134"/>
    </row>
    <row r="12" spans="1:23" s="109" customFormat="1" x14ac:dyDescent="0.25">
      <c r="A12" s="137"/>
      <c r="B12" s="10"/>
      <c r="C12" s="10"/>
      <c r="D12" s="10"/>
      <c r="E12" s="10"/>
      <c r="F12" s="10"/>
      <c r="G12" s="138"/>
      <c r="H12" s="10"/>
      <c r="I12" s="10"/>
      <c r="J12" s="10"/>
      <c r="K12" s="10"/>
      <c r="L12" s="10"/>
      <c r="M12" s="10"/>
      <c r="N12" s="139"/>
    </row>
    <row r="13" spans="1:23" s="109" customFormat="1" x14ac:dyDescent="0.25">
      <c r="A13" s="6" t="s">
        <v>0</v>
      </c>
      <c r="B13" s="20">
        <v>2028065</v>
      </c>
      <c r="C13" s="20">
        <v>457918</v>
      </c>
      <c r="D13" s="20">
        <v>38676</v>
      </c>
      <c r="E13" s="20">
        <v>67766</v>
      </c>
      <c r="F13" s="20">
        <v>13668</v>
      </c>
      <c r="G13" s="20">
        <v>13023</v>
      </c>
      <c r="H13" s="20">
        <v>22071</v>
      </c>
      <c r="I13" s="20">
        <v>149463</v>
      </c>
      <c r="J13" s="20">
        <v>189200</v>
      </c>
      <c r="K13" s="20">
        <v>0</v>
      </c>
      <c r="L13" s="29">
        <v>0</v>
      </c>
      <c r="M13" s="20">
        <v>0</v>
      </c>
      <c r="N13" s="21">
        <f t="shared" ref="N13:N55" si="0">SUM(B13:M13)</f>
        <v>2979850</v>
      </c>
      <c r="P13" s="110"/>
      <c r="Q13" s="110"/>
      <c r="R13" s="110"/>
      <c r="T13" s="110"/>
      <c r="W13" s="110">
        <f>'[1]OCT''24 9 11(15-NOV-24) MIKE'!D5+'[1]9 11 2A PTE COMPL SEP''24(25MIKE'!D5+'[1]NOV''24 INCENTIVOS (10-DIC4)MIKE'!F5</f>
        <v>241508.13999999998</v>
      </c>
    </row>
    <row r="14" spans="1:23" s="109" customFormat="1" x14ac:dyDescent="0.25">
      <c r="A14" s="8" t="s">
        <v>1</v>
      </c>
      <c r="B14" s="20">
        <v>3620854</v>
      </c>
      <c r="C14" s="20">
        <v>817557</v>
      </c>
      <c r="D14" s="20">
        <v>69051</v>
      </c>
      <c r="E14" s="20">
        <v>120988</v>
      </c>
      <c r="F14" s="20">
        <v>24403</v>
      </c>
      <c r="G14" s="20">
        <v>23251</v>
      </c>
      <c r="H14" s="20">
        <v>55868</v>
      </c>
      <c r="I14" s="20">
        <v>201609</v>
      </c>
      <c r="J14" s="20">
        <v>161540</v>
      </c>
      <c r="K14" s="20">
        <v>29</v>
      </c>
      <c r="L14" s="29">
        <v>0</v>
      </c>
      <c r="M14" s="20">
        <v>0</v>
      </c>
      <c r="N14" s="21">
        <f t="shared" si="0"/>
        <v>5095150</v>
      </c>
      <c r="O14" s="111"/>
      <c r="P14" s="110"/>
      <c r="Q14" s="110"/>
      <c r="R14" s="110"/>
      <c r="T14" s="110"/>
      <c r="W14" s="110">
        <f>'[1]OCT''24 9 11(15-NOV-24) MIKE'!D6+'[1]9 11 2A PTE COMPL SEP''24(25MIKE'!D6+'[1]NOV''24 INCENTIVOS (10-DIC4)MIKE'!F6</f>
        <v>313287.24</v>
      </c>
    </row>
    <row r="15" spans="1:23" s="109" customFormat="1" x14ac:dyDescent="0.25">
      <c r="A15" s="8" t="s">
        <v>2</v>
      </c>
      <c r="B15" s="20">
        <v>25111158</v>
      </c>
      <c r="C15" s="20">
        <v>5669878</v>
      </c>
      <c r="D15" s="20">
        <v>478879</v>
      </c>
      <c r="E15" s="20">
        <v>839067</v>
      </c>
      <c r="F15" s="20">
        <v>169237</v>
      </c>
      <c r="G15" s="20">
        <v>161251</v>
      </c>
      <c r="H15" s="20">
        <v>55868</v>
      </c>
      <c r="I15" s="20">
        <v>1104942</v>
      </c>
      <c r="J15" s="20">
        <v>205284</v>
      </c>
      <c r="K15" s="20">
        <v>73</v>
      </c>
      <c r="L15" s="29">
        <v>7856395</v>
      </c>
      <c r="M15" s="20">
        <v>0</v>
      </c>
      <c r="N15" s="21">
        <f t="shared" si="0"/>
        <v>41652032</v>
      </c>
      <c r="P15" s="110"/>
      <c r="Q15" s="110"/>
      <c r="R15" s="110"/>
      <c r="T15" s="110"/>
      <c r="W15" s="110">
        <f>'[1]OCT''24 9 11(15-NOV-24) MIKE'!D7+'[1]9 11 2A PTE COMPL SEP''24(25MIKE'!D7+'[1]NOV''24 INCENTIVOS (10-DIC4)MIKE'!F7</f>
        <v>1598585.0399999998</v>
      </c>
    </row>
    <row r="16" spans="1:23" s="109" customFormat="1" x14ac:dyDescent="0.25">
      <c r="A16" s="8" t="s">
        <v>3</v>
      </c>
      <c r="B16" s="20">
        <v>1976453</v>
      </c>
      <c r="C16" s="20">
        <v>446265</v>
      </c>
      <c r="D16" s="20">
        <v>37692</v>
      </c>
      <c r="E16" s="20">
        <v>66041</v>
      </c>
      <c r="F16" s="20">
        <v>13320</v>
      </c>
      <c r="G16" s="20">
        <v>12692</v>
      </c>
      <c r="H16" s="20">
        <v>22071</v>
      </c>
      <c r="I16" s="20">
        <v>133711</v>
      </c>
      <c r="J16" s="20">
        <v>168878</v>
      </c>
      <c r="K16" s="20">
        <v>0</v>
      </c>
      <c r="L16" s="29">
        <v>870</v>
      </c>
      <c r="M16" s="20">
        <v>0</v>
      </c>
      <c r="N16" s="21">
        <f t="shared" si="0"/>
        <v>2877993</v>
      </c>
      <c r="P16" s="110"/>
      <c r="Q16" s="110"/>
      <c r="R16" s="110"/>
      <c r="T16" s="110"/>
      <c r="W16" s="110">
        <f>'[1]OCT''24 9 11(15-NOV-24) MIKE'!D8+'[1]9 11 2A PTE COMPL SEP''24(25MIKE'!D8+'[1]NOV''24 INCENTIVOS (10-DIC4)MIKE'!F8</f>
        <v>263798.19999999995</v>
      </c>
    </row>
    <row r="17" spans="1:23" s="109" customFormat="1" x14ac:dyDescent="0.25">
      <c r="A17" s="8" t="s">
        <v>4</v>
      </c>
      <c r="B17" s="20">
        <v>1611423</v>
      </c>
      <c r="C17" s="20">
        <v>363844</v>
      </c>
      <c r="D17" s="20">
        <v>30730</v>
      </c>
      <c r="E17" s="20">
        <v>53844</v>
      </c>
      <c r="F17" s="20">
        <v>10860</v>
      </c>
      <c r="G17" s="20">
        <v>10348</v>
      </c>
      <c r="H17" s="20">
        <v>22071</v>
      </c>
      <c r="I17" s="20">
        <v>227139</v>
      </c>
      <c r="J17" s="20">
        <v>352111</v>
      </c>
      <c r="K17" s="20">
        <v>0</v>
      </c>
      <c r="L17" s="29">
        <v>63523</v>
      </c>
      <c r="M17" s="20">
        <v>0</v>
      </c>
      <c r="N17" s="21">
        <f t="shared" si="0"/>
        <v>2745893</v>
      </c>
      <c r="P17" s="110"/>
      <c r="Q17" s="110"/>
      <c r="R17" s="110"/>
      <c r="T17" s="110"/>
      <c r="W17" s="110">
        <f>'[1]OCT''24 9 11(15-NOV-24) MIKE'!D9+'[1]9 11 2A PTE COMPL SEP''24(25MIKE'!D9+'[1]NOV''24 INCENTIVOS (10-DIC4)MIKE'!F9</f>
        <v>184056.22999999998</v>
      </c>
    </row>
    <row r="18" spans="1:23" s="109" customFormat="1" x14ac:dyDescent="0.25">
      <c r="A18" s="8" t="s">
        <v>5</v>
      </c>
      <c r="B18" s="20">
        <v>1789591</v>
      </c>
      <c r="C18" s="20">
        <v>404073</v>
      </c>
      <c r="D18" s="20">
        <v>34128</v>
      </c>
      <c r="E18" s="20">
        <v>59798</v>
      </c>
      <c r="F18" s="20">
        <v>12061</v>
      </c>
      <c r="G18" s="20">
        <v>11492</v>
      </c>
      <c r="H18" s="20">
        <v>22071</v>
      </c>
      <c r="I18" s="20">
        <v>162421</v>
      </c>
      <c r="J18" s="20">
        <v>224558</v>
      </c>
      <c r="K18" s="20">
        <v>0</v>
      </c>
      <c r="L18" s="29">
        <v>0</v>
      </c>
      <c r="M18" s="20">
        <v>0</v>
      </c>
      <c r="N18" s="21">
        <f t="shared" si="0"/>
        <v>2720193</v>
      </c>
      <c r="P18" s="110"/>
      <c r="Q18" s="110"/>
      <c r="R18" s="110"/>
      <c r="T18" s="110"/>
      <c r="W18" s="110">
        <f>'[1]OCT''24 9 11(15-NOV-24) MIKE'!D10+'[1]9 11 2A PTE COMPL SEP''24(25MIKE'!D10+'[1]NOV''24 INCENTIVOS (10-DIC4)MIKE'!F10</f>
        <v>117096.29</v>
      </c>
    </row>
    <row r="19" spans="1:23" s="109" customFormat="1" x14ac:dyDescent="0.25">
      <c r="A19" s="8" t="s">
        <v>6</v>
      </c>
      <c r="B19" s="20">
        <v>2715411</v>
      </c>
      <c r="C19" s="20">
        <v>613116</v>
      </c>
      <c r="D19" s="20">
        <v>51784</v>
      </c>
      <c r="E19" s="20">
        <v>90733</v>
      </c>
      <c r="F19" s="20">
        <v>18301</v>
      </c>
      <c r="G19" s="20">
        <v>17437</v>
      </c>
      <c r="H19" s="20">
        <v>55868</v>
      </c>
      <c r="I19" s="20">
        <v>176899</v>
      </c>
      <c r="J19" s="20">
        <v>194146</v>
      </c>
      <c r="K19" s="20">
        <v>0</v>
      </c>
      <c r="L19" s="29">
        <v>728757</v>
      </c>
      <c r="M19" s="20">
        <v>0</v>
      </c>
      <c r="N19" s="21">
        <f t="shared" si="0"/>
        <v>4662452</v>
      </c>
      <c r="P19" s="110"/>
      <c r="Q19" s="110"/>
      <c r="R19" s="110"/>
      <c r="T19" s="110"/>
      <c r="W19" s="110">
        <f>'[1]OCT''24 9 11(15-NOV-24) MIKE'!D11+'[1]9 11 2A PTE COMPL SEP''24(25MIKE'!D11+'[1]NOV''24 INCENTIVOS (10-DIC4)MIKE'!F11</f>
        <v>269479.2</v>
      </c>
    </row>
    <row r="20" spans="1:23" s="109" customFormat="1" x14ac:dyDescent="0.25">
      <c r="A20" s="8" t="s">
        <v>7</v>
      </c>
      <c r="B20" s="20">
        <v>1561551</v>
      </c>
      <c r="C20" s="20">
        <v>352584</v>
      </c>
      <c r="D20" s="20">
        <v>29779</v>
      </c>
      <c r="E20" s="20">
        <v>52178</v>
      </c>
      <c r="F20" s="20">
        <v>10524</v>
      </c>
      <c r="G20" s="20">
        <v>10027</v>
      </c>
      <c r="H20" s="20">
        <v>22071</v>
      </c>
      <c r="I20" s="20">
        <v>183817</v>
      </c>
      <c r="J20" s="20">
        <v>280724</v>
      </c>
      <c r="K20" s="20">
        <v>0</v>
      </c>
      <c r="L20" s="29">
        <v>125375</v>
      </c>
      <c r="M20" s="20">
        <v>0</v>
      </c>
      <c r="N20" s="21">
        <f t="shared" si="0"/>
        <v>2628630</v>
      </c>
      <c r="P20" s="110"/>
      <c r="Q20" s="110"/>
      <c r="R20" s="110"/>
      <c r="T20" s="110"/>
      <c r="W20" s="110">
        <f>'[1]OCT''24 9 11(15-NOV-24) MIKE'!D12+'[1]9 11 2A PTE COMPL SEP''24(25MIKE'!D12+'[1]NOV''24 INCENTIVOS (10-DIC4)MIKE'!F12</f>
        <v>208368.25999999998</v>
      </c>
    </row>
    <row r="21" spans="1:23" s="109" customFormat="1" x14ac:dyDescent="0.25">
      <c r="A21" s="8" t="s">
        <v>8</v>
      </c>
      <c r="B21" s="20">
        <v>21114903</v>
      </c>
      <c r="C21" s="20">
        <v>4767559</v>
      </c>
      <c r="D21" s="20">
        <v>402669</v>
      </c>
      <c r="E21" s="20">
        <v>705536</v>
      </c>
      <c r="F21" s="20">
        <v>142304</v>
      </c>
      <c r="G21" s="20">
        <v>135589</v>
      </c>
      <c r="H21" s="20">
        <v>55868</v>
      </c>
      <c r="I21" s="20">
        <v>868935</v>
      </c>
      <c r="J21" s="20">
        <v>199156</v>
      </c>
      <c r="K21" s="20">
        <v>0</v>
      </c>
      <c r="L21" s="29">
        <v>2890398</v>
      </c>
      <c r="M21" s="20">
        <v>0</v>
      </c>
      <c r="N21" s="21">
        <f t="shared" si="0"/>
        <v>31282917</v>
      </c>
      <c r="P21" s="110"/>
      <c r="Q21" s="110"/>
      <c r="R21" s="110"/>
      <c r="T21" s="110"/>
      <c r="W21" s="110">
        <f>'[1]OCT''24 9 11(15-NOV-24) MIKE'!D13+'[1]9 11 2A PTE COMPL SEP''24(25MIKE'!D13+'[1]NOV''24 INCENTIVOS (10-DIC4)MIKE'!F13</f>
        <v>1259463.3199999998</v>
      </c>
    </row>
    <row r="22" spans="1:23" s="109" customFormat="1" x14ac:dyDescent="0.25">
      <c r="A22" s="8" t="s">
        <v>9</v>
      </c>
      <c r="B22" s="20">
        <v>1354412</v>
      </c>
      <c r="C22" s="20">
        <v>305814</v>
      </c>
      <c r="D22" s="20">
        <v>25829</v>
      </c>
      <c r="E22" s="20">
        <v>45256</v>
      </c>
      <c r="F22" s="20">
        <v>9128</v>
      </c>
      <c r="G22" s="20">
        <v>8697</v>
      </c>
      <c r="H22" s="20">
        <v>22071</v>
      </c>
      <c r="I22" s="20">
        <v>118991</v>
      </c>
      <c r="J22" s="20">
        <v>187841</v>
      </c>
      <c r="K22" s="20">
        <v>0</v>
      </c>
      <c r="L22" s="29">
        <v>0</v>
      </c>
      <c r="M22" s="20">
        <v>0</v>
      </c>
      <c r="N22" s="21">
        <f t="shared" si="0"/>
        <v>2078039</v>
      </c>
      <c r="P22" s="110"/>
      <c r="Q22" s="110"/>
      <c r="R22" s="110"/>
      <c r="T22" s="110"/>
      <c r="W22" s="110">
        <f>'[1]OCT''24 9 11(15-NOV-24) MIKE'!D14+'[1]9 11 2A PTE COMPL SEP''24(25MIKE'!D14+'[1]NOV''24 INCENTIVOS (10-DIC4)MIKE'!F14</f>
        <v>158559.34</v>
      </c>
    </row>
    <row r="23" spans="1:23" s="184" customFormat="1" x14ac:dyDescent="0.25">
      <c r="A23" s="180" t="s">
        <v>10</v>
      </c>
      <c r="B23" s="181">
        <v>1950896</v>
      </c>
      <c r="C23" s="181">
        <v>440495</v>
      </c>
      <c r="D23" s="181">
        <v>37204</v>
      </c>
      <c r="E23" s="181">
        <v>65188</v>
      </c>
      <c r="F23" s="181">
        <v>13148</v>
      </c>
      <c r="G23" s="181">
        <v>12528</v>
      </c>
      <c r="H23" s="181">
        <v>22071</v>
      </c>
      <c r="I23" s="181">
        <v>156125</v>
      </c>
      <c r="J23" s="181">
        <v>209568</v>
      </c>
      <c r="K23" s="181">
        <v>0</v>
      </c>
      <c r="L23" s="182">
        <v>33344</v>
      </c>
      <c r="M23" s="181">
        <v>0</v>
      </c>
      <c r="N23" s="183">
        <f t="shared" si="0"/>
        <v>2940567</v>
      </c>
      <c r="P23" s="185"/>
      <c r="Q23" s="185"/>
      <c r="R23" s="185"/>
      <c r="T23" s="185"/>
      <c r="W23" s="185">
        <f>'[1]OCT''24 9 11(15-NOV-24) MIKE'!D15+'[1]9 11 2A PTE COMPL SEP''24(25MIKE'!D15+'[1]NOV''24 INCENTIVOS (10-DIC4)MIKE'!F15</f>
        <v>218376.30000000002</v>
      </c>
    </row>
    <row r="24" spans="1:23" s="109" customFormat="1" x14ac:dyDescent="0.25">
      <c r="A24" s="8" t="s">
        <v>11</v>
      </c>
      <c r="B24" s="20">
        <v>4788007</v>
      </c>
      <c r="C24" s="20">
        <v>1081089</v>
      </c>
      <c r="D24" s="20">
        <v>91309</v>
      </c>
      <c r="E24" s="20">
        <v>159987</v>
      </c>
      <c r="F24" s="20">
        <v>32269</v>
      </c>
      <c r="G24" s="20">
        <v>30746</v>
      </c>
      <c r="H24" s="20">
        <v>55868</v>
      </c>
      <c r="I24" s="20">
        <v>275104</v>
      </c>
      <c r="J24" s="20">
        <v>206668</v>
      </c>
      <c r="K24" s="20">
        <v>0</v>
      </c>
      <c r="L24" s="29">
        <v>0</v>
      </c>
      <c r="M24" s="20">
        <v>0</v>
      </c>
      <c r="N24" s="21">
        <f t="shared" si="0"/>
        <v>6721047</v>
      </c>
      <c r="P24" s="110"/>
      <c r="Q24" s="110"/>
      <c r="R24" s="110"/>
      <c r="T24" s="110"/>
      <c r="W24" s="110">
        <f>'[1]OCT''24 9 11(15-NOV-24) MIKE'!D16+'[1]9 11 2A PTE COMPL SEP''24(25MIKE'!D16+'[1]NOV''24 INCENTIVOS (10-DIC4)MIKE'!F16</f>
        <v>403805.44000000006</v>
      </c>
    </row>
    <row r="25" spans="1:23" s="109" customFormat="1" x14ac:dyDescent="0.25">
      <c r="A25" s="8" t="s">
        <v>12</v>
      </c>
      <c r="B25" s="20">
        <v>2460203</v>
      </c>
      <c r="C25" s="20">
        <v>555492</v>
      </c>
      <c r="D25" s="20">
        <v>46917</v>
      </c>
      <c r="E25" s="20">
        <v>82206</v>
      </c>
      <c r="F25" s="20">
        <v>16580</v>
      </c>
      <c r="G25" s="20">
        <v>15798</v>
      </c>
      <c r="H25" s="20">
        <v>22071</v>
      </c>
      <c r="I25" s="20">
        <v>168999</v>
      </c>
      <c r="J25" s="20">
        <v>190168</v>
      </c>
      <c r="K25" s="20">
        <v>0</v>
      </c>
      <c r="L25" s="29">
        <v>104918</v>
      </c>
      <c r="M25" s="20">
        <v>0</v>
      </c>
      <c r="N25" s="21">
        <f t="shared" si="0"/>
        <v>3663352</v>
      </c>
      <c r="P25" s="110"/>
      <c r="Q25" s="110"/>
      <c r="R25" s="110"/>
      <c r="T25" s="110"/>
      <c r="W25" s="110">
        <f>'[1]OCT''24 9 11(15-NOV-24) MIKE'!D17+'[1]9 11 2A PTE COMPL SEP''24(25MIKE'!D17+'[1]NOV''24 INCENTIVOS (10-DIC4)MIKE'!F17</f>
        <v>235443.31</v>
      </c>
    </row>
    <row r="26" spans="1:23" s="109" customFormat="1" x14ac:dyDescent="0.25">
      <c r="A26" s="8" t="s">
        <v>13</v>
      </c>
      <c r="B26" s="20">
        <v>1579746</v>
      </c>
      <c r="C26" s="20">
        <v>356693</v>
      </c>
      <c r="D26" s="20">
        <v>30126</v>
      </c>
      <c r="E26" s="20">
        <v>52786</v>
      </c>
      <c r="F26" s="20">
        <v>10647</v>
      </c>
      <c r="G26" s="20">
        <v>10144</v>
      </c>
      <c r="H26" s="20">
        <v>55868</v>
      </c>
      <c r="I26" s="20">
        <v>137772</v>
      </c>
      <c r="J26" s="20">
        <v>206182</v>
      </c>
      <c r="K26" s="20">
        <v>0</v>
      </c>
      <c r="L26" s="29">
        <v>36509</v>
      </c>
      <c r="M26" s="20">
        <v>0</v>
      </c>
      <c r="N26" s="21">
        <f t="shared" si="0"/>
        <v>2476473</v>
      </c>
      <c r="P26" s="110"/>
      <c r="Q26" s="110"/>
      <c r="R26" s="110"/>
      <c r="T26" s="110"/>
      <c r="W26" s="110">
        <f>'[1]OCT''24 9 11(15-NOV-24) MIKE'!D18+'[1]9 11 2A PTE COMPL SEP''24(25MIKE'!D18+'[1]NOV''24 INCENTIVOS (10-DIC4)MIKE'!F18</f>
        <v>194652.05000000002</v>
      </c>
    </row>
    <row r="27" spans="1:23" s="109" customFormat="1" x14ac:dyDescent="0.25">
      <c r="A27" s="8" t="s">
        <v>14</v>
      </c>
      <c r="B27" s="20">
        <v>2766809</v>
      </c>
      <c r="C27" s="20">
        <v>624721</v>
      </c>
      <c r="D27" s="20">
        <v>52764</v>
      </c>
      <c r="E27" s="20">
        <v>92451</v>
      </c>
      <c r="F27" s="20">
        <v>18647</v>
      </c>
      <c r="G27" s="20">
        <v>17767</v>
      </c>
      <c r="H27" s="20">
        <v>55868</v>
      </c>
      <c r="I27" s="20">
        <v>193896</v>
      </c>
      <c r="J27" s="20">
        <v>227682</v>
      </c>
      <c r="K27" s="20">
        <v>0</v>
      </c>
      <c r="L27" s="29">
        <v>282444</v>
      </c>
      <c r="M27" s="20">
        <v>0</v>
      </c>
      <c r="N27" s="21">
        <f t="shared" si="0"/>
        <v>4333049</v>
      </c>
      <c r="P27" s="110"/>
      <c r="Q27" s="110"/>
      <c r="R27" s="110"/>
      <c r="T27" s="110"/>
      <c r="W27" s="110">
        <f>'[1]OCT''24 9 11(15-NOV-24) MIKE'!D19+'[1]9 11 2A PTE COMPL SEP''24(25MIKE'!D19+'[1]NOV''24 INCENTIVOS (10-DIC4)MIKE'!F19</f>
        <v>256399.49999999997</v>
      </c>
    </row>
    <row r="28" spans="1:23" s="109" customFormat="1" x14ac:dyDescent="0.25">
      <c r="A28" s="8" t="s">
        <v>15</v>
      </c>
      <c r="B28" s="20">
        <v>2620074</v>
      </c>
      <c r="C28" s="20">
        <v>591589</v>
      </c>
      <c r="D28" s="20">
        <v>49966</v>
      </c>
      <c r="E28" s="20">
        <v>87548</v>
      </c>
      <c r="F28" s="20">
        <v>17658</v>
      </c>
      <c r="G28" s="20">
        <v>16825</v>
      </c>
      <c r="H28" s="20">
        <v>22071</v>
      </c>
      <c r="I28" s="20">
        <v>190973</v>
      </c>
      <c r="J28" s="20">
        <v>214740</v>
      </c>
      <c r="K28" s="20">
        <v>0</v>
      </c>
      <c r="L28" s="29">
        <v>26527</v>
      </c>
      <c r="M28" s="20">
        <v>0</v>
      </c>
      <c r="N28" s="21">
        <f t="shared" si="0"/>
        <v>3837971</v>
      </c>
      <c r="P28" s="110"/>
      <c r="Q28" s="110"/>
      <c r="R28" s="110"/>
      <c r="T28" s="110"/>
      <c r="W28" s="110">
        <f>'[1]OCT''24 9 11(15-NOV-24) MIKE'!D20+'[1]9 11 2A PTE COMPL SEP''24(25MIKE'!D20+'[1]NOV''24 INCENTIVOS (10-DIC4)MIKE'!F20</f>
        <v>259274.43</v>
      </c>
    </row>
    <row r="29" spans="1:23" s="109" customFormat="1" x14ac:dyDescent="0.25">
      <c r="A29" s="8" t="s">
        <v>16</v>
      </c>
      <c r="B29" s="20">
        <v>2542149</v>
      </c>
      <c r="C29" s="20">
        <v>573994</v>
      </c>
      <c r="D29" s="20">
        <v>48480</v>
      </c>
      <c r="E29" s="20">
        <v>84944</v>
      </c>
      <c r="F29" s="20">
        <v>17133</v>
      </c>
      <c r="G29" s="20">
        <v>16324</v>
      </c>
      <c r="H29" s="20">
        <v>22071</v>
      </c>
      <c r="I29" s="20">
        <v>193672</v>
      </c>
      <c r="J29" s="20">
        <v>225390</v>
      </c>
      <c r="K29" s="20">
        <v>70</v>
      </c>
      <c r="L29" s="29">
        <v>0</v>
      </c>
      <c r="M29" s="20">
        <v>0</v>
      </c>
      <c r="N29" s="21">
        <f t="shared" si="0"/>
        <v>3724227</v>
      </c>
      <c r="P29" s="110"/>
      <c r="Q29" s="110"/>
      <c r="R29" s="110"/>
      <c r="T29" s="110"/>
      <c r="W29" s="110">
        <f>'[1]OCT''24 9 11(15-NOV-24) MIKE'!D21+'[1]9 11 2A PTE COMPL SEP''24(25MIKE'!D21+'[1]NOV''24 INCENTIVOS (10-DIC4)MIKE'!F21</f>
        <v>256490.29000000004</v>
      </c>
    </row>
    <row r="30" spans="1:23" s="109" customFormat="1" x14ac:dyDescent="0.25">
      <c r="A30" s="8" t="s">
        <v>17</v>
      </c>
      <c r="B30" s="20">
        <v>1799782</v>
      </c>
      <c r="C30" s="20">
        <v>406375</v>
      </c>
      <c r="D30" s="20">
        <v>34322</v>
      </c>
      <c r="E30" s="20">
        <v>60138</v>
      </c>
      <c r="F30" s="20">
        <v>12130</v>
      </c>
      <c r="G30" s="20">
        <v>11557</v>
      </c>
      <c r="H30" s="20">
        <v>22071</v>
      </c>
      <c r="I30" s="20">
        <v>145762</v>
      </c>
      <c r="J30" s="20">
        <v>203907</v>
      </c>
      <c r="K30" s="20">
        <v>0</v>
      </c>
      <c r="L30" s="29">
        <v>5979</v>
      </c>
      <c r="M30" s="20">
        <v>0</v>
      </c>
      <c r="N30" s="21">
        <f t="shared" si="0"/>
        <v>2702023</v>
      </c>
      <c r="P30" s="110"/>
      <c r="Q30" s="110"/>
      <c r="R30" s="110"/>
      <c r="T30" s="110"/>
      <c r="W30" s="110">
        <f>'[1]OCT''24 9 11(15-NOV-24) MIKE'!D22+'[1]9 11 2A PTE COMPL SEP''24(25MIKE'!D22+'[1]NOV''24 INCENTIVOS (10-DIC4)MIKE'!F22</f>
        <v>199387.29</v>
      </c>
    </row>
    <row r="31" spans="1:23" s="109" customFormat="1" x14ac:dyDescent="0.25">
      <c r="A31" s="8" t="s">
        <v>18</v>
      </c>
      <c r="B31" s="20">
        <v>2424661</v>
      </c>
      <c r="C31" s="20">
        <v>547467</v>
      </c>
      <c r="D31" s="20">
        <v>46239</v>
      </c>
      <c r="E31" s="20">
        <v>81018</v>
      </c>
      <c r="F31" s="20">
        <v>16341</v>
      </c>
      <c r="G31" s="20">
        <v>15570</v>
      </c>
      <c r="H31" s="20">
        <v>22071</v>
      </c>
      <c r="I31" s="20">
        <v>165890</v>
      </c>
      <c r="J31" s="20">
        <v>187336</v>
      </c>
      <c r="K31" s="20">
        <v>0</v>
      </c>
      <c r="L31" s="29">
        <v>0</v>
      </c>
      <c r="M31" s="20">
        <v>0</v>
      </c>
      <c r="N31" s="21">
        <f t="shared" si="0"/>
        <v>3506593</v>
      </c>
      <c r="P31" s="110"/>
      <c r="Q31" s="110"/>
      <c r="R31" s="110"/>
      <c r="T31" s="110"/>
      <c r="W31" s="110">
        <f>'[1]OCT''24 9 11(15-NOV-24) MIKE'!D23+'[1]9 11 2A PTE COMPL SEP''24(25MIKE'!D23+'[1]NOV''24 INCENTIVOS (10-DIC4)MIKE'!F23</f>
        <v>264057.38</v>
      </c>
    </row>
    <row r="32" spans="1:23" s="109" customFormat="1" x14ac:dyDescent="0.25">
      <c r="A32" s="8" t="s">
        <v>19</v>
      </c>
      <c r="B32" s="20">
        <v>1387150</v>
      </c>
      <c r="C32" s="20">
        <v>313207</v>
      </c>
      <c r="D32" s="20">
        <v>26453</v>
      </c>
      <c r="E32" s="20">
        <v>46350</v>
      </c>
      <c r="F32" s="20">
        <v>9349</v>
      </c>
      <c r="G32" s="20">
        <v>8908</v>
      </c>
      <c r="H32" s="20">
        <v>22071</v>
      </c>
      <c r="I32" s="20">
        <v>134597</v>
      </c>
      <c r="J32" s="20">
        <v>211522</v>
      </c>
      <c r="K32" s="20">
        <v>0</v>
      </c>
      <c r="L32" s="29">
        <v>0</v>
      </c>
      <c r="M32" s="20">
        <v>0</v>
      </c>
      <c r="N32" s="21">
        <f t="shared" si="0"/>
        <v>2159607</v>
      </c>
      <c r="P32" s="110"/>
      <c r="Q32" s="110"/>
      <c r="R32" s="110"/>
      <c r="T32" s="110"/>
      <c r="W32" s="110">
        <f>'[1]OCT''24 9 11(15-NOV-24) MIKE'!D24+'[1]9 11 2A PTE COMPL SEP''24(25MIKE'!D24+'[1]NOV''24 INCENTIVOS (10-DIC4)MIKE'!F24</f>
        <v>228909.85</v>
      </c>
    </row>
    <row r="33" spans="1:23" s="109" customFormat="1" x14ac:dyDescent="0.25">
      <c r="A33" s="8" t="s">
        <v>20</v>
      </c>
      <c r="B33" s="20">
        <v>10262017</v>
      </c>
      <c r="C33" s="20">
        <v>2317071</v>
      </c>
      <c r="D33" s="20">
        <v>195700</v>
      </c>
      <c r="E33" s="20">
        <v>342896</v>
      </c>
      <c r="F33" s="20">
        <v>69161</v>
      </c>
      <c r="G33" s="20">
        <v>65897</v>
      </c>
      <c r="H33" s="20">
        <v>22071</v>
      </c>
      <c r="I33" s="20">
        <v>511339</v>
      </c>
      <c r="J33" s="20">
        <v>208230</v>
      </c>
      <c r="K33" s="20">
        <v>0</v>
      </c>
      <c r="L33" s="29">
        <v>0</v>
      </c>
      <c r="M33" s="20">
        <v>0</v>
      </c>
      <c r="N33" s="21">
        <f t="shared" si="0"/>
        <v>13994382</v>
      </c>
      <c r="P33" s="110"/>
      <c r="Q33" s="110"/>
      <c r="R33" s="110"/>
      <c r="T33" s="110"/>
      <c r="W33" s="110">
        <f>'[1]OCT''24 9 11(15-NOV-24) MIKE'!D25+'[1]9 11 2A PTE COMPL SEP''24(25MIKE'!D25+'[1]NOV''24 INCENTIVOS (10-DIC4)MIKE'!F25</f>
        <v>697756.12</v>
      </c>
    </row>
    <row r="34" spans="1:23" s="109" customFormat="1" x14ac:dyDescent="0.25">
      <c r="A34" s="8" t="s">
        <v>21</v>
      </c>
      <c r="B34" s="20">
        <v>48394477</v>
      </c>
      <c r="C34" s="20">
        <v>10927048</v>
      </c>
      <c r="D34" s="20">
        <v>922900</v>
      </c>
      <c r="E34" s="20">
        <v>1617059</v>
      </c>
      <c r="F34" s="20">
        <v>326155</v>
      </c>
      <c r="G34" s="20">
        <v>310765</v>
      </c>
      <c r="H34" s="20">
        <v>55868</v>
      </c>
      <c r="I34" s="20">
        <v>2106247</v>
      </c>
      <c r="J34" s="20">
        <v>223637</v>
      </c>
      <c r="K34" s="20">
        <v>0</v>
      </c>
      <c r="L34" s="29">
        <v>11106877</v>
      </c>
      <c r="M34" s="20">
        <v>0</v>
      </c>
      <c r="N34" s="21">
        <f t="shared" si="0"/>
        <v>75991033</v>
      </c>
      <c r="P34" s="110"/>
      <c r="Q34" s="110"/>
      <c r="R34" s="110"/>
      <c r="T34" s="110"/>
      <c r="W34" s="110">
        <f>'[1]OCT''24 9 11(15-NOV-24) MIKE'!D26+'[1]9 11 2A PTE COMPL SEP''24(25MIKE'!D26+'[1]NOV''24 INCENTIVOS (10-DIC4)MIKE'!F26</f>
        <v>2972000.6399999997</v>
      </c>
    </row>
    <row r="35" spans="1:23" s="109" customFormat="1" x14ac:dyDescent="0.25">
      <c r="A35" s="8" t="s">
        <v>22</v>
      </c>
      <c r="B35" s="20">
        <v>1740687</v>
      </c>
      <c r="C35" s="20">
        <v>393031</v>
      </c>
      <c r="D35" s="20">
        <v>33195</v>
      </c>
      <c r="E35" s="20">
        <v>58163</v>
      </c>
      <c r="F35" s="20">
        <v>11731</v>
      </c>
      <c r="G35" s="20">
        <v>11178</v>
      </c>
      <c r="H35" s="20">
        <v>55868</v>
      </c>
      <c r="I35" s="20">
        <v>133072</v>
      </c>
      <c r="J35" s="20">
        <v>195474</v>
      </c>
      <c r="K35" s="20">
        <v>0</v>
      </c>
      <c r="L35" s="29">
        <v>0</v>
      </c>
      <c r="M35" s="20">
        <v>0</v>
      </c>
      <c r="N35" s="21">
        <f t="shared" si="0"/>
        <v>2632399</v>
      </c>
      <c r="P35" s="110"/>
      <c r="Q35" s="110"/>
      <c r="R35" s="110"/>
      <c r="T35" s="110"/>
      <c r="W35" s="110">
        <f>'[1]OCT''24 9 11(15-NOV-24) MIKE'!D27+'[1]9 11 2A PTE COMPL SEP''24(25MIKE'!D27+'[1]NOV''24 INCENTIVOS (10-DIC4)MIKE'!F27</f>
        <v>211301.48000000004</v>
      </c>
    </row>
    <row r="36" spans="1:23" s="109" customFormat="1" x14ac:dyDescent="0.25">
      <c r="A36" s="8" t="s">
        <v>23</v>
      </c>
      <c r="B36" s="20">
        <v>1871906</v>
      </c>
      <c r="C36" s="20">
        <v>422661</v>
      </c>
      <c r="D36" s="20">
        <v>35698</v>
      </c>
      <c r="E36" s="20">
        <v>62548</v>
      </c>
      <c r="F36" s="20">
        <v>12616</v>
      </c>
      <c r="G36" s="20">
        <v>12020</v>
      </c>
      <c r="H36" s="20">
        <v>55868</v>
      </c>
      <c r="I36" s="20">
        <v>177333</v>
      </c>
      <c r="J36" s="20">
        <v>256369</v>
      </c>
      <c r="K36" s="20">
        <v>0</v>
      </c>
      <c r="L36" s="29">
        <v>149697</v>
      </c>
      <c r="M36" s="20">
        <v>0</v>
      </c>
      <c r="N36" s="21">
        <f t="shared" si="0"/>
        <v>3056716</v>
      </c>
      <c r="P36" s="110"/>
      <c r="Q36" s="110"/>
      <c r="R36" s="110"/>
      <c r="T36" s="110"/>
      <c r="W36" s="110">
        <f>'[1]OCT''24 9 11(15-NOV-24) MIKE'!D28+'[1]9 11 2A PTE COMPL SEP''24(25MIKE'!D28+'[1]NOV''24 INCENTIVOS (10-DIC4)MIKE'!F28</f>
        <v>206632.21</v>
      </c>
    </row>
    <row r="37" spans="1:23" s="109" customFormat="1" x14ac:dyDescent="0.25">
      <c r="A37" s="8" t="s">
        <v>24</v>
      </c>
      <c r="B37" s="20">
        <v>3566949</v>
      </c>
      <c r="C37" s="20">
        <v>805385</v>
      </c>
      <c r="D37" s="20">
        <v>68023</v>
      </c>
      <c r="E37" s="20">
        <v>119186</v>
      </c>
      <c r="F37" s="20">
        <v>24039</v>
      </c>
      <c r="G37" s="20">
        <v>22905</v>
      </c>
      <c r="H37" s="20">
        <v>55868</v>
      </c>
      <c r="I37" s="20">
        <v>220606</v>
      </c>
      <c r="J37" s="20">
        <v>208202</v>
      </c>
      <c r="K37" s="20">
        <v>0</v>
      </c>
      <c r="L37" s="29">
        <v>0</v>
      </c>
      <c r="M37" s="20">
        <v>0</v>
      </c>
      <c r="N37" s="21">
        <f t="shared" si="0"/>
        <v>5091163</v>
      </c>
      <c r="P37" s="110"/>
      <c r="Q37" s="110"/>
      <c r="R37" s="110"/>
      <c r="T37" s="110"/>
      <c r="W37" s="110">
        <f>'[1]OCT''24 9 11(15-NOV-24) MIKE'!D29+'[1]9 11 2A PTE COMPL SEP''24(25MIKE'!D29+'[1]NOV''24 INCENTIVOS (10-DIC4)MIKE'!F29</f>
        <v>316706.68000000005</v>
      </c>
    </row>
    <row r="38" spans="1:23" s="109" customFormat="1" x14ac:dyDescent="0.25">
      <c r="A38" s="8" t="s">
        <v>25</v>
      </c>
      <c r="B38" s="20">
        <v>1515927</v>
      </c>
      <c r="C38" s="20">
        <v>342282</v>
      </c>
      <c r="D38" s="20">
        <v>28909</v>
      </c>
      <c r="E38" s="20">
        <v>50653</v>
      </c>
      <c r="F38" s="20">
        <v>10217</v>
      </c>
      <c r="G38" s="20">
        <v>9735</v>
      </c>
      <c r="H38" s="20">
        <v>22071</v>
      </c>
      <c r="I38" s="20">
        <v>151520</v>
      </c>
      <c r="J38" s="20">
        <v>229652</v>
      </c>
      <c r="K38" s="20">
        <v>0</v>
      </c>
      <c r="L38" s="29">
        <v>0</v>
      </c>
      <c r="M38" s="20">
        <v>0</v>
      </c>
      <c r="N38" s="21">
        <f t="shared" si="0"/>
        <v>2360966</v>
      </c>
      <c r="P38" s="110"/>
      <c r="Q38" s="110"/>
      <c r="R38" s="110"/>
      <c r="T38" s="110"/>
      <c r="W38" s="110">
        <f>'[1]OCT''24 9 11(15-NOV-24) MIKE'!D30+'[1]9 11 2A PTE COMPL SEP''24(25MIKE'!D30+'[1]NOV''24 INCENTIVOS (10-DIC4)MIKE'!F30</f>
        <v>193872.65000000002</v>
      </c>
    </row>
    <row r="39" spans="1:23" s="109" customFormat="1" x14ac:dyDescent="0.25">
      <c r="A39" s="8" t="s">
        <v>26</v>
      </c>
      <c r="B39" s="20">
        <v>40055525</v>
      </c>
      <c r="C39" s="20">
        <v>9044185</v>
      </c>
      <c r="D39" s="20">
        <v>763873</v>
      </c>
      <c r="E39" s="20">
        <v>1338420</v>
      </c>
      <c r="F39" s="20">
        <v>269954</v>
      </c>
      <c r="G39" s="20">
        <v>257216</v>
      </c>
      <c r="H39" s="20">
        <v>55868</v>
      </c>
      <c r="I39" s="20">
        <v>1662039</v>
      </c>
      <c r="J39" s="20">
        <v>192314</v>
      </c>
      <c r="K39" s="20">
        <v>0</v>
      </c>
      <c r="L39" s="29">
        <v>7887830</v>
      </c>
      <c r="M39" s="20">
        <v>0</v>
      </c>
      <c r="N39" s="21">
        <f t="shared" si="0"/>
        <v>61527224</v>
      </c>
      <c r="P39" s="110"/>
      <c r="Q39" s="110"/>
      <c r="R39" s="110"/>
      <c r="T39" s="110"/>
      <c r="W39" s="110">
        <f>'[1]OCT''24 9 11(15-NOV-24) MIKE'!D31+'[1]9 11 2A PTE COMPL SEP''24(25MIKE'!D31+'[1]NOV''24 INCENTIVOS (10-DIC4)MIKE'!F31</f>
        <v>2385454.2699999996</v>
      </c>
    </row>
    <row r="40" spans="1:23" s="109" customFormat="1" x14ac:dyDescent="0.25">
      <c r="A40" s="8" t="s">
        <v>27</v>
      </c>
      <c r="B40" s="20">
        <v>1584103</v>
      </c>
      <c r="C40" s="20">
        <v>357676</v>
      </c>
      <c r="D40" s="20">
        <v>30209</v>
      </c>
      <c r="E40" s="20">
        <v>52931</v>
      </c>
      <c r="F40" s="20">
        <v>10676</v>
      </c>
      <c r="G40" s="20">
        <v>10172</v>
      </c>
      <c r="H40" s="20">
        <v>22071</v>
      </c>
      <c r="I40" s="20">
        <v>136871</v>
      </c>
      <c r="J40" s="20">
        <v>204640</v>
      </c>
      <c r="K40" s="20">
        <v>0</v>
      </c>
      <c r="L40" s="29">
        <v>0</v>
      </c>
      <c r="M40" s="20">
        <v>0</v>
      </c>
      <c r="N40" s="21">
        <f t="shared" si="0"/>
        <v>2409349</v>
      </c>
      <c r="P40" s="110"/>
      <c r="Q40" s="110"/>
      <c r="R40" s="110"/>
      <c r="T40" s="110"/>
      <c r="W40" s="110">
        <f>'[1]OCT''24 9 11(15-NOV-24) MIKE'!D32+'[1]9 11 2A PTE COMPL SEP''24(25MIKE'!D32+'[1]NOV''24 INCENTIVOS (10-DIC4)MIKE'!F32</f>
        <v>207961.17</v>
      </c>
    </row>
    <row r="41" spans="1:23" s="109" customFormat="1" x14ac:dyDescent="0.25">
      <c r="A41" s="8" t="s">
        <v>28</v>
      </c>
      <c r="B41" s="20">
        <v>2309585</v>
      </c>
      <c r="C41" s="20">
        <v>521484</v>
      </c>
      <c r="D41" s="20">
        <v>44045</v>
      </c>
      <c r="E41" s="20">
        <v>77173</v>
      </c>
      <c r="F41" s="20">
        <v>15565</v>
      </c>
      <c r="G41" s="20">
        <v>14831</v>
      </c>
      <c r="H41" s="20">
        <v>22071</v>
      </c>
      <c r="I41" s="20">
        <v>172907</v>
      </c>
      <c r="J41" s="20">
        <v>207817</v>
      </c>
      <c r="K41" s="20">
        <v>0</v>
      </c>
      <c r="L41" s="29">
        <v>125621</v>
      </c>
      <c r="M41" s="20">
        <v>0</v>
      </c>
      <c r="N41" s="21">
        <f t="shared" si="0"/>
        <v>3511099</v>
      </c>
      <c r="P41" s="110"/>
      <c r="Q41" s="110"/>
      <c r="R41" s="110"/>
      <c r="T41" s="110"/>
      <c r="W41" s="110">
        <f>'[1]OCT''24 9 11(15-NOV-24) MIKE'!D33+'[1]9 11 2A PTE COMPL SEP''24(25MIKE'!D33+'[1]NOV''24 INCENTIVOS (10-DIC4)MIKE'!F33</f>
        <v>234574.42</v>
      </c>
    </row>
    <row r="42" spans="1:23" s="109" customFormat="1" x14ac:dyDescent="0.25">
      <c r="A42" s="8" t="s">
        <v>29</v>
      </c>
      <c r="B42" s="20">
        <v>2332719</v>
      </c>
      <c r="C42" s="20">
        <v>526706</v>
      </c>
      <c r="D42" s="20">
        <v>44486</v>
      </c>
      <c r="E42" s="20">
        <v>77946</v>
      </c>
      <c r="F42" s="20">
        <v>15721</v>
      </c>
      <c r="G42" s="20">
        <v>14980</v>
      </c>
      <c r="H42" s="20">
        <v>22071</v>
      </c>
      <c r="I42" s="20">
        <v>155589</v>
      </c>
      <c r="J42" s="20">
        <v>176416</v>
      </c>
      <c r="K42" s="20">
        <v>0</v>
      </c>
      <c r="L42" s="29">
        <v>0</v>
      </c>
      <c r="M42" s="20">
        <v>0</v>
      </c>
      <c r="N42" s="21">
        <f t="shared" si="0"/>
        <v>3366634</v>
      </c>
      <c r="P42" s="110"/>
      <c r="Q42" s="110"/>
      <c r="R42" s="110"/>
      <c r="T42" s="110"/>
      <c r="W42" s="110">
        <f>'[1]OCT''24 9 11(15-NOV-24) MIKE'!D34+'[1]9 11 2A PTE COMPL SEP''24(25MIKE'!D34+'[1]NOV''24 INCENTIVOS (10-DIC4)MIKE'!F34</f>
        <v>250108.01</v>
      </c>
    </row>
    <row r="43" spans="1:23" s="109" customFormat="1" ht="12.75" customHeight="1" x14ac:dyDescent="0.25">
      <c r="A43" s="8" t="s">
        <v>30</v>
      </c>
      <c r="B43" s="20">
        <v>1389868</v>
      </c>
      <c r="C43" s="20">
        <v>313820</v>
      </c>
      <c r="D43" s="20">
        <v>26505</v>
      </c>
      <c r="E43" s="20">
        <v>46441</v>
      </c>
      <c r="F43" s="20">
        <v>9367</v>
      </c>
      <c r="G43" s="20">
        <v>8925</v>
      </c>
      <c r="H43" s="20">
        <v>22071</v>
      </c>
      <c r="I43" s="20">
        <v>124182</v>
      </c>
      <c r="J43" s="20">
        <v>194988</v>
      </c>
      <c r="K43" s="20">
        <v>0</v>
      </c>
      <c r="L43" s="29">
        <v>0</v>
      </c>
      <c r="M43" s="20">
        <v>0</v>
      </c>
      <c r="N43" s="21">
        <f t="shared" si="0"/>
        <v>2136167</v>
      </c>
      <c r="P43" s="110"/>
      <c r="Q43" s="110"/>
      <c r="R43" s="110"/>
      <c r="T43" s="110"/>
      <c r="W43" s="110">
        <f>'[1]OCT''24 9 11(15-NOV-24) MIKE'!D35+'[1]9 11 2A PTE COMPL SEP''24(25MIKE'!D35+'[1]NOV''24 INCENTIVOS (10-DIC4)MIKE'!F35</f>
        <v>175199.73</v>
      </c>
    </row>
    <row r="44" spans="1:23" s="109" customFormat="1" x14ac:dyDescent="0.25">
      <c r="A44" s="8" t="s">
        <v>31</v>
      </c>
      <c r="B44" s="20">
        <v>70664620</v>
      </c>
      <c r="C44" s="20">
        <v>15955450</v>
      </c>
      <c r="D44" s="20">
        <v>1347599</v>
      </c>
      <c r="E44" s="20">
        <v>2361196</v>
      </c>
      <c r="F44" s="20">
        <v>476244</v>
      </c>
      <c r="G44" s="20">
        <v>453773</v>
      </c>
      <c r="H44" s="20">
        <v>55868</v>
      </c>
      <c r="I44" s="20">
        <v>2705342</v>
      </c>
      <c r="J44" s="20">
        <v>235021</v>
      </c>
      <c r="K44" s="20">
        <v>0</v>
      </c>
      <c r="L44" s="29">
        <v>11573193</v>
      </c>
      <c r="M44" s="20">
        <v>0</v>
      </c>
      <c r="N44" s="21">
        <f t="shared" si="0"/>
        <v>105828306</v>
      </c>
      <c r="P44" s="110"/>
      <c r="Q44" s="110"/>
      <c r="R44" s="110"/>
      <c r="T44" s="110"/>
      <c r="W44" s="110">
        <f>'[1]OCT''24 9 11(15-NOV-24) MIKE'!D36+'[1]9 11 2A PTE COMPL SEP''24(25MIKE'!D36+'[1]NOV''24 INCENTIVOS (10-DIC4)MIKE'!F36</f>
        <v>3830252.5999999996</v>
      </c>
    </row>
    <row r="45" spans="1:23" s="109" customFormat="1" x14ac:dyDescent="0.25">
      <c r="A45" s="8" t="s">
        <v>32</v>
      </c>
      <c r="B45" s="20">
        <v>13924765</v>
      </c>
      <c r="C45" s="20">
        <v>3144090</v>
      </c>
      <c r="D45" s="20">
        <v>265550</v>
      </c>
      <c r="E45" s="20">
        <v>465284</v>
      </c>
      <c r="F45" s="20">
        <v>93846</v>
      </c>
      <c r="G45" s="20">
        <v>89418</v>
      </c>
      <c r="H45" s="20">
        <v>55868</v>
      </c>
      <c r="I45" s="20">
        <v>617353</v>
      </c>
      <c r="J45" s="20">
        <v>225173</v>
      </c>
      <c r="K45" s="20">
        <v>0</v>
      </c>
      <c r="L45" s="29">
        <v>1369650</v>
      </c>
      <c r="M45" s="20">
        <v>0</v>
      </c>
      <c r="N45" s="21">
        <f t="shared" si="0"/>
        <v>20250997</v>
      </c>
      <c r="P45" s="110"/>
      <c r="Q45" s="110"/>
      <c r="R45" s="110"/>
      <c r="T45" s="110"/>
      <c r="W45" s="110">
        <f>'[1]OCT''24 9 11(15-NOV-24) MIKE'!D37+'[1]9 11 2A PTE COMPL SEP''24(25MIKE'!D37+'[1]NOV''24 INCENTIVOS (10-DIC4)MIKE'!F37</f>
        <v>867936.99</v>
      </c>
    </row>
    <row r="46" spans="1:23" s="109" customFormat="1" x14ac:dyDescent="0.25">
      <c r="A46" s="8" t="s">
        <v>33</v>
      </c>
      <c r="B46" s="20">
        <v>1806427</v>
      </c>
      <c r="C46" s="20">
        <v>407875</v>
      </c>
      <c r="D46" s="20">
        <v>34449</v>
      </c>
      <c r="E46" s="20">
        <v>60360</v>
      </c>
      <c r="F46" s="20">
        <v>12174</v>
      </c>
      <c r="G46" s="20">
        <v>11600</v>
      </c>
      <c r="H46" s="20">
        <v>22071</v>
      </c>
      <c r="I46" s="20">
        <v>134552</v>
      </c>
      <c r="J46" s="20">
        <v>178986</v>
      </c>
      <c r="K46" s="20">
        <v>0</v>
      </c>
      <c r="L46" s="29">
        <v>29474</v>
      </c>
      <c r="M46" s="20">
        <v>0</v>
      </c>
      <c r="N46" s="21">
        <f t="shared" si="0"/>
        <v>2697968</v>
      </c>
      <c r="P46" s="110"/>
      <c r="Q46" s="110"/>
      <c r="R46" s="110"/>
      <c r="T46" s="110"/>
      <c r="W46" s="110">
        <f>'[1]OCT''24 9 11(15-NOV-24) MIKE'!D38+'[1]9 11 2A PTE COMPL SEP''24(25MIKE'!D38+'[1]NOV''24 INCENTIVOS (10-DIC4)MIKE'!F38</f>
        <v>227683.83</v>
      </c>
    </row>
    <row r="47" spans="1:23" s="109" customFormat="1" x14ac:dyDescent="0.25">
      <c r="A47" s="8" t="s">
        <v>34</v>
      </c>
      <c r="B47" s="20">
        <v>5574219</v>
      </c>
      <c r="C47" s="20">
        <v>1258609</v>
      </c>
      <c r="D47" s="20">
        <v>106302</v>
      </c>
      <c r="E47" s="20">
        <v>186258</v>
      </c>
      <c r="F47" s="20">
        <v>37567</v>
      </c>
      <c r="G47" s="20">
        <v>35795</v>
      </c>
      <c r="H47" s="20">
        <v>55868</v>
      </c>
      <c r="I47" s="20">
        <v>305889</v>
      </c>
      <c r="J47" s="20">
        <v>197751</v>
      </c>
      <c r="K47" s="20">
        <v>0</v>
      </c>
      <c r="L47" s="29">
        <v>0</v>
      </c>
      <c r="M47" s="20">
        <v>0</v>
      </c>
      <c r="N47" s="21">
        <f t="shared" si="0"/>
        <v>7758258</v>
      </c>
      <c r="P47" s="110"/>
      <c r="Q47" s="110"/>
      <c r="R47" s="110"/>
      <c r="T47" s="110"/>
      <c r="W47" s="110">
        <f>'[1]OCT''24 9 11(15-NOV-24) MIKE'!D39+'[1]9 11 2A PTE COMPL SEP''24(25MIKE'!D39+'[1]NOV''24 INCENTIVOS (10-DIC4)MIKE'!F39</f>
        <v>452517.15</v>
      </c>
    </row>
    <row r="48" spans="1:23" s="109" customFormat="1" x14ac:dyDescent="0.25">
      <c r="A48" s="8" t="s">
        <v>35</v>
      </c>
      <c r="B48" s="20">
        <v>1293577</v>
      </c>
      <c r="C48" s="20">
        <v>292093</v>
      </c>
      <c r="D48" s="20">
        <v>24670</v>
      </c>
      <c r="E48" s="20">
        <v>43224</v>
      </c>
      <c r="F48" s="20">
        <v>8719</v>
      </c>
      <c r="G48" s="20">
        <v>8307</v>
      </c>
      <c r="H48" s="20">
        <v>22071</v>
      </c>
      <c r="I48" s="20">
        <v>93590</v>
      </c>
      <c r="J48" s="20">
        <v>150093</v>
      </c>
      <c r="K48" s="20">
        <v>0</v>
      </c>
      <c r="L48" s="29">
        <v>61026</v>
      </c>
      <c r="M48" s="20">
        <v>0</v>
      </c>
      <c r="N48" s="21">
        <f t="shared" si="0"/>
        <v>1997370</v>
      </c>
      <c r="P48" s="110"/>
      <c r="Q48" s="110"/>
      <c r="R48" s="110"/>
      <c r="T48" s="110"/>
      <c r="W48" s="110">
        <f>'[1]OCT''24 9 11(15-NOV-24) MIKE'!D40+'[1]9 11 2A PTE COMPL SEP''24(25MIKE'!D40+'[1]NOV''24 INCENTIVOS (10-DIC4)MIKE'!F40</f>
        <v>174187.68000000002</v>
      </c>
    </row>
    <row r="49" spans="1:23" s="109" customFormat="1" x14ac:dyDescent="0.25">
      <c r="A49" s="8" t="s">
        <v>36</v>
      </c>
      <c r="B49" s="20">
        <v>3176846</v>
      </c>
      <c r="C49" s="20">
        <v>717303</v>
      </c>
      <c r="D49" s="20">
        <v>60584</v>
      </c>
      <c r="E49" s="20">
        <v>106152</v>
      </c>
      <c r="F49" s="20">
        <v>21410</v>
      </c>
      <c r="G49" s="20">
        <v>20400</v>
      </c>
      <c r="H49" s="20">
        <v>22071</v>
      </c>
      <c r="I49" s="20">
        <v>230750</v>
      </c>
      <c r="J49" s="20">
        <v>240597</v>
      </c>
      <c r="K49" s="20">
        <v>0</v>
      </c>
      <c r="L49" s="29">
        <v>83544</v>
      </c>
      <c r="M49" s="20">
        <v>0</v>
      </c>
      <c r="N49" s="21">
        <f t="shared" si="0"/>
        <v>4679657</v>
      </c>
      <c r="P49" s="110"/>
      <c r="Q49" s="110"/>
      <c r="R49" s="110"/>
      <c r="T49" s="110"/>
      <c r="W49" s="110">
        <f>'[1]OCT''24 9 11(15-NOV-24) MIKE'!D41+'[1]9 11 2A PTE COMPL SEP''24(25MIKE'!D41+'[1]NOV''24 INCENTIVOS (10-DIC4)MIKE'!F41</f>
        <v>263323.88999999996</v>
      </c>
    </row>
    <row r="50" spans="1:23" s="109" customFormat="1" x14ac:dyDescent="0.25">
      <c r="A50" s="8" t="s">
        <v>37</v>
      </c>
      <c r="B50" s="20">
        <v>28533539</v>
      </c>
      <c r="C50" s="20">
        <v>6442622</v>
      </c>
      <c r="D50" s="20">
        <v>544145</v>
      </c>
      <c r="E50" s="20">
        <v>953423</v>
      </c>
      <c r="F50" s="20">
        <v>192302</v>
      </c>
      <c r="G50" s="20">
        <v>183228</v>
      </c>
      <c r="H50" s="20">
        <v>22071</v>
      </c>
      <c r="I50" s="20">
        <v>1205477</v>
      </c>
      <c r="J50" s="20">
        <v>204444</v>
      </c>
      <c r="K50" s="20">
        <v>0</v>
      </c>
      <c r="L50" s="29">
        <v>3834308</v>
      </c>
      <c r="M50" s="20">
        <v>0</v>
      </c>
      <c r="N50" s="21">
        <f t="shared" si="0"/>
        <v>42115559</v>
      </c>
      <c r="P50" s="110"/>
      <c r="Q50" s="110"/>
      <c r="R50" s="110"/>
      <c r="T50" s="110"/>
      <c r="W50" s="110">
        <f>'[1]OCT''24 9 11(15-NOV-24) MIKE'!D42+'[1]9 11 2A PTE COMPL SEP''24(25MIKE'!D42+'[1]NOV''24 INCENTIVOS (10-DIC4)MIKE'!F42</f>
        <v>1727489.5999999999</v>
      </c>
    </row>
    <row r="51" spans="1:23" s="109" customFormat="1" x14ac:dyDescent="0.25">
      <c r="A51" s="8" t="s">
        <v>38</v>
      </c>
      <c r="B51" s="20">
        <v>3570184</v>
      </c>
      <c r="C51" s="20">
        <v>806116</v>
      </c>
      <c r="D51" s="20">
        <v>68085</v>
      </c>
      <c r="E51" s="20">
        <v>119295</v>
      </c>
      <c r="F51" s="20">
        <v>24061</v>
      </c>
      <c r="G51" s="20">
        <v>22926</v>
      </c>
      <c r="H51" s="20">
        <v>22071</v>
      </c>
      <c r="I51" s="20">
        <v>254970</v>
      </c>
      <c r="J51" s="20">
        <v>253309</v>
      </c>
      <c r="K51" s="20">
        <v>0</v>
      </c>
      <c r="L51" s="29">
        <v>1969008</v>
      </c>
      <c r="M51" s="20">
        <v>0</v>
      </c>
      <c r="N51" s="21">
        <f t="shared" si="0"/>
        <v>7110025</v>
      </c>
      <c r="P51" s="110"/>
      <c r="Q51" s="110"/>
      <c r="R51" s="110"/>
      <c r="T51" s="110"/>
      <c r="W51" s="110">
        <f>'[1]OCT''24 9 11(15-NOV-24) MIKE'!D43+'[1]9 11 2A PTE COMPL SEP''24(25MIKE'!D43+'[1]NOV''24 INCENTIVOS (10-DIC4)MIKE'!F43</f>
        <v>341188.13</v>
      </c>
    </row>
    <row r="52" spans="1:23" s="109" customFormat="1" x14ac:dyDescent="0.25">
      <c r="A52" s="8" t="s">
        <v>39</v>
      </c>
      <c r="B52" s="20">
        <v>6937918</v>
      </c>
      <c r="C52" s="20">
        <v>1566521</v>
      </c>
      <c r="D52" s="20">
        <v>132308</v>
      </c>
      <c r="E52" s="20">
        <v>231824</v>
      </c>
      <c r="F52" s="20">
        <v>46758</v>
      </c>
      <c r="G52" s="20">
        <v>44552</v>
      </c>
      <c r="H52" s="20">
        <v>55868</v>
      </c>
      <c r="I52" s="20">
        <v>342540</v>
      </c>
      <c r="J52" s="20">
        <v>206369</v>
      </c>
      <c r="K52" s="20">
        <v>0</v>
      </c>
      <c r="L52" s="29">
        <v>277126</v>
      </c>
      <c r="M52" s="20">
        <v>0</v>
      </c>
      <c r="N52" s="21">
        <f t="shared" si="0"/>
        <v>9841784</v>
      </c>
      <c r="P52" s="110"/>
      <c r="Q52" s="110"/>
      <c r="R52" s="110"/>
      <c r="T52" s="110"/>
      <c r="W52" s="110">
        <f>'[1]OCT''24 9 11(15-NOV-24) MIKE'!D44+'[1]9 11 2A PTE COMPL SEP''24(25MIKE'!D44+'[1]NOV''24 INCENTIVOS (10-DIC4)MIKE'!F44</f>
        <v>511579.58</v>
      </c>
    </row>
    <row r="53" spans="1:23" s="109" customFormat="1" x14ac:dyDescent="0.25">
      <c r="A53" s="8" t="s">
        <v>40</v>
      </c>
      <c r="B53" s="20">
        <v>32614966</v>
      </c>
      <c r="C53" s="20">
        <v>7364173</v>
      </c>
      <c r="D53" s="20">
        <v>621979</v>
      </c>
      <c r="E53" s="20">
        <v>1089801</v>
      </c>
      <c r="F53" s="20">
        <v>219809</v>
      </c>
      <c r="G53" s="20">
        <v>209437</v>
      </c>
      <c r="H53" s="20">
        <v>22070</v>
      </c>
      <c r="I53" s="20">
        <v>1393788</v>
      </c>
      <c r="J53" s="20">
        <v>202227</v>
      </c>
      <c r="K53" s="20">
        <v>3</v>
      </c>
      <c r="L53" s="29">
        <v>7264678</v>
      </c>
      <c r="M53" s="20">
        <v>0</v>
      </c>
      <c r="N53" s="21">
        <f t="shared" si="0"/>
        <v>51002931</v>
      </c>
      <c r="P53" s="110"/>
      <c r="Q53" s="110"/>
      <c r="R53" s="110"/>
      <c r="T53" s="110"/>
      <c r="W53" s="110">
        <f>'[1]OCT''24 9 11(15-NOV-24) MIKE'!D45+'[1]9 11 2A PTE COMPL SEP''24(25MIKE'!D45+'[1]NOV''24 INCENTIVOS (10-DIC4)MIKE'!F45</f>
        <v>1991115.78</v>
      </c>
    </row>
    <row r="54" spans="1:23" s="109" customFormat="1" x14ac:dyDescent="0.25">
      <c r="A54" s="8" t="s">
        <v>41</v>
      </c>
      <c r="B54" s="20">
        <v>1712625</v>
      </c>
      <c r="C54" s="20">
        <v>386696</v>
      </c>
      <c r="D54" s="20">
        <v>32660</v>
      </c>
      <c r="E54" s="20">
        <v>57226</v>
      </c>
      <c r="F54" s="20">
        <v>11542</v>
      </c>
      <c r="G54" s="20">
        <v>10998</v>
      </c>
      <c r="H54" s="20">
        <v>22071</v>
      </c>
      <c r="I54" s="20">
        <v>152925</v>
      </c>
      <c r="J54" s="20">
        <v>221959</v>
      </c>
      <c r="K54" s="20">
        <v>0</v>
      </c>
      <c r="L54" s="29">
        <v>11719</v>
      </c>
      <c r="M54" s="20">
        <v>0</v>
      </c>
      <c r="N54" s="21">
        <f t="shared" si="0"/>
        <v>2620421</v>
      </c>
      <c r="P54" s="110"/>
      <c r="Q54" s="110"/>
      <c r="R54" s="110"/>
      <c r="T54" s="110"/>
      <c r="W54" s="110">
        <f>'[1]OCT''24 9 11(15-NOV-24) MIKE'!D46+'[1]9 11 2A PTE COMPL SEP''24(25MIKE'!D46+'[1]NOV''24 INCENTIVOS (10-DIC4)MIKE'!F46</f>
        <v>194121.68</v>
      </c>
    </row>
    <row r="55" spans="1:23" s="109" customFormat="1" ht="14.4" thickBot="1" x14ac:dyDescent="0.3">
      <c r="A55" s="171" t="s">
        <v>42</v>
      </c>
      <c r="B55" s="172">
        <v>3093042</v>
      </c>
      <c r="C55" s="172">
        <v>698383</v>
      </c>
      <c r="D55" s="172">
        <v>58986</v>
      </c>
      <c r="E55" s="172">
        <v>103351</v>
      </c>
      <c r="F55" s="172">
        <v>20846</v>
      </c>
      <c r="G55" s="172">
        <v>19862</v>
      </c>
      <c r="H55" s="172">
        <v>22071</v>
      </c>
      <c r="I55" s="172">
        <v>255465</v>
      </c>
      <c r="J55" s="172">
        <v>290453</v>
      </c>
      <c r="K55" s="172">
        <v>0</v>
      </c>
      <c r="L55" s="178">
        <v>0</v>
      </c>
      <c r="M55" s="172">
        <v>0</v>
      </c>
      <c r="N55" s="173">
        <f t="shared" si="0"/>
        <v>4562459</v>
      </c>
      <c r="P55" s="110"/>
      <c r="Q55" s="110"/>
      <c r="R55" s="110"/>
      <c r="T55" s="110"/>
      <c r="W55" s="110">
        <f>'[1]OCT''24 9 11(15-NOV-24) MIKE'!D47+'[1]9 11 2A PTE COMPL SEP''24(25MIKE'!D47+'[1]NOV''24 INCENTIVOS (10-DIC4)MIKE'!F47</f>
        <v>314346.59000000003</v>
      </c>
    </row>
    <row r="56" spans="1:23" s="109" customFormat="1" ht="14.4" thickBot="1" x14ac:dyDescent="0.3">
      <c r="A56" s="39" t="s">
        <v>43</v>
      </c>
      <c r="B56" s="37">
        <f>SUM(B13:B55)</f>
        <v>375129789</v>
      </c>
      <c r="C56" s="37">
        <f t="shared" ref="C56:J56" si="1">SUM(C13:C55)</f>
        <v>84701010</v>
      </c>
      <c r="D56" s="37">
        <f t="shared" si="1"/>
        <v>7153857</v>
      </c>
      <c r="E56" s="37">
        <f t="shared" si="1"/>
        <v>12534633</v>
      </c>
      <c r="F56" s="37">
        <f>SUM(F13:F55)</f>
        <v>2528188</v>
      </c>
      <c r="G56" s="37">
        <f t="shared" si="1"/>
        <v>2408894</v>
      </c>
      <c r="H56" s="37">
        <f t="shared" si="1"/>
        <v>1489804</v>
      </c>
      <c r="I56" s="37">
        <f>SUM(I13:I55)</f>
        <v>18335063</v>
      </c>
      <c r="J56" s="37">
        <f t="shared" si="1"/>
        <v>9150722</v>
      </c>
      <c r="K56" s="37">
        <f>SUM(K13:K55)</f>
        <v>175</v>
      </c>
      <c r="L56" s="37">
        <f>SUM(L13:L55)</f>
        <v>57898790</v>
      </c>
      <c r="M56" s="37">
        <f>SUM(M13:M55)</f>
        <v>0</v>
      </c>
      <c r="N56" s="38">
        <f>SUM(N13:N55)</f>
        <v>571330925</v>
      </c>
      <c r="P56" s="141"/>
      <c r="Q56" s="141"/>
      <c r="R56" s="110"/>
      <c r="T56" s="110"/>
      <c r="W56" s="110">
        <f>SUM(W13:W55)</f>
        <v>25878307.979999993</v>
      </c>
    </row>
    <row r="58" spans="1:23" s="112" customFormat="1" x14ac:dyDescent="0.25"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4"/>
    </row>
    <row r="59" spans="1:23" s="112" customFormat="1" ht="15.6" x14ac:dyDescent="0.3">
      <c r="A59" s="115"/>
      <c r="P59" s="140"/>
      <c r="Q59" s="140"/>
    </row>
    <row r="60" spans="1:23" s="109" customFormat="1" x14ac:dyDescent="0.25">
      <c r="A60" s="116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</row>
    <row r="61" spans="1:23" s="109" customFormat="1" x14ac:dyDescent="0.25"/>
    <row r="62" spans="1:23" s="109" customFormat="1" x14ac:dyDescent="0.25"/>
    <row r="63" spans="1:23" s="109" customFormat="1" x14ac:dyDescent="0.25"/>
    <row r="64" spans="1:23" s="109" customFormat="1" x14ac:dyDescent="0.25"/>
    <row r="65" spans="2:14" s="109" customFormat="1" x14ac:dyDescent="0.25"/>
    <row r="66" spans="2:14" s="109" customFormat="1" x14ac:dyDescent="0.25"/>
    <row r="67" spans="2:14" s="109" customFormat="1" x14ac:dyDescent="0.25"/>
    <row r="68" spans="2:14" s="109" customFormat="1" x14ac:dyDescent="0.25"/>
    <row r="69" spans="2:14" s="109" customFormat="1" x14ac:dyDescent="0.25"/>
    <row r="70" spans="2:14" s="109" customFormat="1" x14ac:dyDescent="0.25"/>
    <row r="71" spans="2:14" s="109" customFormat="1" x14ac:dyDescent="0.25"/>
    <row r="72" spans="2:14" s="109" customFormat="1" x14ac:dyDescent="0.25"/>
    <row r="73" spans="2:14" s="109" customFormat="1" ht="12.75" customHeight="1" x14ac:dyDescent="0.25">
      <c r="B73" s="117"/>
      <c r="C73" s="192" t="s">
        <v>113</v>
      </c>
      <c r="D73" s="192"/>
      <c r="E73" s="192"/>
      <c r="F73" s="192"/>
      <c r="G73" s="192"/>
      <c r="H73" s="192"/>
      <c r="I73" s="192"/>
      <c r="J73" s="192"/>
      <c r="K73" s="118"/>
      <c r="L73" s="117"/>
      <c r="M73" s="117"/>
      <c r="N73" s="117"/>
    </row>
    <row r="74" spans="2:14" s="109" customFormat="1" ht="12.75" customHeight="1" x14ac:dyDescent="0.25">
      <c r="C74" s="189" t="s">
        <v>114</v>
      </c>
      <c r="D74" s="189"/>
      <c r="E74" s="189"/>
      <c r="F74" s="189"/>
      <c r="G74" s="189"/>
      <c r="H74" s="189"/>
      <c r="I74" s="189"/>
      <c r="J74" s="189"/>
      <c r="K74" s="119"/>
    </row>
    <row r="75" spans="2:14" s="109" customFormat="1" x14ac:dyDescent="0.25">
      <c r="G75" s="120"/>
      <c r="H75" s="121" t="s">
        <v>44</v>
      </c>
      <c r="I75" s="119"/>
      <c r="J75" s="121" t="s">
        <v>45</v>
      </c>
      <c r="K75" s="121"/>
    </row>
    <row r="76" spans="2:14" s="109" customFormat="1" x14ac:dyDescent="0.25"/>
    <row r="77" spans="2:14" s="109" customFormat="1" x14ac:dyDescent="0.25">
      <c r="C77" s="122" t="s">
        <v>46</v>
      </c>
      <c r="D77" s="111"/>
      <c r="E77" s="111"/>
      <c r="F77" s="111"/>
      <c r="G77" s="123"/>
      <c r="H77" s="113">
        <v>1875648943</v>
      </c>
      <c r="I77" s="121" t="s">
        <v>47</v>
      </c>
      <c r="J77" s="113">
        <v>375129789</v>
      </c>
      <c r="K77" s="113"/>
    </row>
    <row r="78" spans="2:14" s="109" customFormat="1" x14ac:dyDescent="0.25">
      <c r="C78" s="122"/>
      <c r="D78" s="111"/>
      <c r="E78" s="111"/>
      <c r="F78" s="111"/>
      <c r="G78" s="123"/>
      <c r="H78" s="113"/>
      <c r="I78" s="120"/>
      <c r="J78" s="113"/>
      <c r="K78" s="113"/>
    </row>
    <row r="79" spans="2:14" s="109" customFormat="1" x14ac:dyDescent="0.25">
      <c r="C79" s="120" t="s">
        <v>48</v>
      </c>
      <c r="D79" s="120"/>
      <c r="E79" s="120"/>
      <c r="F79" s="120"/>
      <c r="H79" s="113">
        <v>84701010</v>
      </c>
      <c r="I79" s="121" t="s">
        <v>66</v>
      </c>
      <c r="J79" s="113">
        <v>84701010</v>
      </c>
      <c r="K79" s="113"/>
    </row>
    <row r="80" spans="2:14" s="109" customFormat="1" x14ac:dyDescent="0.25">
      <c r="C80" s="120"/>
      <c r="D80" s="120"/>
      <c r="E80" s="120"/>
      <c r="F80" s="120"/>
      <c r="H80" s="113"/>
      <c r="I80" s="121"/>
      <c r="J80" s="113"/>
      <c r="K80" s="113"/>
    </row>
    <row r="81" spans="3:11" s="109" customFormat="1" x14ac:dyDescent="0.25">
      <c r="C81" s="120" t="s">
        <v>70</v>
      </c>
      <c r="D81" s="120"/>
      <c r="E81" s="120"/>
      <c r="F81" s="120"/>
      <c r="H81" s="113">
        <v>35769285</v>
      </c>
      <c r="I81" s="121" t="s">
        <v>47</v>
      </c>
      <c r="J81" s="113">
        <v>7153857</v>
      </c>
      <c r="K81" s="113"/>
    </row>
    <row r="82" spans="3:11" s="109" customFormat="1" x14ac:dyDescent="0.25">
      <c r="C82" s="120"/>
      <c r="H82" s="113"/>
      <c r="I82" s="121"/>
      <c r="J82" s="113"/>
      <c r="K82" s="113"/>
    </row>
    <row r="83" spans="3:11" s="109" customFormat="1" x14ac:dyDescent="0.25">
      <c r="C83" s="120" t="s">
        <v>75</v>
      </c>
      <c r="H83" s="113">
        <v>62673167</v>
      </c>
      <c r="I83" s="121" t="s">
        <v>47</v>
      </c>
      <c r="J83" s="113">
        <v>12534633</v>
      </c>
      <c r="K83" s="113"/>
    </row>
    <row r="84" spans="3:11" s="109" customFormat="1" x14ac:dyDescent="0.25">
      <c r="C84" s="120"/>
      <c r="H84" s="113"/>
      <c r="I84" s="121"/>
      <c r="J84" s="113"/>
      <c r="K84" s="113"/>
    </row>
    <row r="85" spans="3:11" s="109" customFormat="1" x14ac:dyDescent="0.25">
      <c r="C85" s="120" t="s">
        <v>89</v>
      </c>
      <c r="H85" s="113">
        <v>12640940</v>
      </c>
      <c r="I85" s="121" t="s">
        <v>47</v>
      </c>
      <c r="J85" s="113">
        <v>2528188</v>
      </c>
      <c r="K85" s="113"/>
    </row>
    <row r="86" spans="3:11" s="109" customFormat="1" x14ac:dyDescent="0.25">
      <c r="C86" s="120"/>
      <c r="H86" s="113"/>
      <c r="I86" s="121"/>
      <c r="J86" s="113"/>
      <c r="K86" s="113"/>
    </row>
    <row r="87" spans="3:11" s="109" customFormat="1" x14ac:dyDescent="0.25">
      <c r="C87" s="120" t="s">
        <v>49</v>
      </c>
      <c r="D87" s="120"/>
      <c r="E87" s="120"/>
      <c r="F87" s="120"/>
      <c r="H87" s="113">
        <v>12044471</v>
      </c>
      <c r="I87" s="121" t="s">
        <v>47</v>
      </c>
      <c r="J87" s="113">
        <v>2408894</v>
      </c>
      <c r="K87" s="113"/>
    </row>
    <row r="88" spans="3:11" s="109" customFormat="1" x14ac:dyDescent="0.25">
      <c r="C88" s="120"/>
      <c r="D88" s="120"/>
      <c r="E88" s="120"/>
      <c r="F88" s="120"/>
      <c r="I88" s="121"/>
      <c r="K88" s="113"/>
    </row>
    <row r="89" spans="3:11" s="109" customFormat="1" x14ac:dyDescent="0.25">
      <c r="C89" s="120" t="s">
        <v>50</v>
      </c>
      <c r="D89" s="120"/>
      <c r="E89" s="120"/>
      <c r="F89" s="120"/>
      <c r="G89" s="120"/>
      <c r="H89" s="113">
        <v>7449021</v>
      </c>
      <c r="I89" s="121" t="s">
        <v>47</v>
      </c>
      <c r="J89" s="113">
        <v>1489804</v>
      </c>
      <c r="K89" s="113"/>
    </row>
    <row r="90" spans="3:11" s="109" customFormat="1" x14ac:dyDescent="0.25">
      <c r="C90" s="120"/>
      <c r="D90" s="120"/>
      <c r="E90" s="120"/>
      <c r="F90" s="120"/>
      <c r="G90" s="120"/>
      <c r="H90" s="113"/>
      <c r="I90" s="121"/>
      <c r="J90" s="113"/>
      <c r="K90" s="113"/>
    </row>
    <row r="91" spans="3:11" s="109" customFormat="1" x14ac:dyDescent="0.25">
      <c r="C91" s="120" t="s">
        <v>71</v>
      </c>
      <c r="H91" s="113">
        <v>91675313</v>
      </c>
      <c r="I91" s="121" t="s">
        <v>47</v>
      </c>
      <c r="J91" s="113">
        <v>18335063</v>
      </c>
      <c r="K91" s="113"/>
    </row>
    <row r="92" spans="3:11" s="109" customFormat="1" x14ac:dyDescent="0.25">
      <c r="C92" s="120"/>
      <c r="H92" s="113"/>
      <c r="I92" s="121"/>
      <c r="J92" s="113"/>
      <c r="K92" s="113"/>
    </row>
    <row r="93" spans="3:11" s="109" customFormat="1" x14ac:dyDescent="0.25">
      <c r="C93" s="120" t="s">
        <v>51</v>
      </c>
      <c r="D93" s="120"/>
      <c r="E93" s="120"/>
      <c r="F93" s="120"/>
      <c r="H93" s="113">
        <v>45753610</v>
      </c>
      <c r="I93" s="121" t="s">
        <v>47</v>
      </c>
      <c r="J93" s="113">
        <v>9150722</v>
      </c>
      <c r="K93" s="113"/>
    </row>
    <row r="94" spans="3:11" s="109" customFormat="1" x14ac:dyDescent="0.25">
      <c r="C94" s="120"/>
      <c r="D94" s="120"/>
      <c r="E94" s="120"/>
      <c r="F94" s="120"/>
      <c r="H94" s="113"/>
      <c r="I94" s="121"/>
      <c r="J94" s="113"/>
      <c r="K94" s="113"/>
    </row>
    <row r="95" spans="3:11" s="109" customFormat="1" x14ac:dyDescent="0.25">
      <c r="C95" s="120" t="s">
        <v>76</v>
      </c>
      <c r="D95" s="120"/>
      <c r="E95" s="120"/>
      <c r="F95" s="120"/>
      <c r="H95" s="113">
        <v>876</v>
      </c>
      <c r="I95" s="121" t="s">
        <v>47</v>
      </c>
      <c r="J95" s="113">
        <v>175</v>
      </c>
      <c r="K95" s="113"/>
    </row>
    <row r="96" spans="3:11" s="109" customFormat="1" x14ac:dyDescent="0.25">
      <c r="C96" s="120"/>
      <c r="D96" s="120"/>
      <c r="E96" s="120"/>
      <c r="F96" s="120"/>
      <c r="H96" s="113"/>
      <c r="I96" s="121"/>
      <c r="J96" s="113"/>
      <c r="K96" s="113"/>
    </row>
    <row r="97" spans="3:13" s="109" customFormat="1" x14ac:dyDescent="0.25">
      <c r="C97" s="120" t="s">
        <v>65</v>
      </c>
      <c r="H97" s="114">
        <v>57898790</v>
      </c>
      <c r="I97" s="121" t="s">
        <v>66</v>
      </c>
      <c r="J97" s="114">
        <v>57898790</v>
      </c>
      <c r="K97" s="114"/>
      <c r="L97" s="113"/>
      <c r="M97" s="113"/>
    </row>
    <row r="98" spans="3:13" s="109" customFormat="1" x14ac:dyDescent="0.25">
      <c r="C98" s="120"/>
      <c r="H98" s="114"/>
      <c r="I98" s="121"/>
      <c r="J98" s="114"/>
      <c r="K98" s="114"/>
      <c r="L98" s="113"/>
      <c r="M98" s="113"/>
    </row>
    <row r="99" spans="3:13" s="109" customFormat="1" x14ac:dyDescent="0.25">
      <c r="C99" s="120" t="s">
        <v>77</v>
      </c>
      <c r="H99" s="124">
        <v>0</v>
      </c>
      <c r="I99" s="121" t="s">
        <v>78</v>
      </c>
      <c r="J99" s="124">
        <v>0</v>
      </c>
      <c r="K99" s="114"/>
      <c r="L99" s="113"/>
      <c r="M99" s="113"/>
    </row>
    <row r="100" spans="3:13" s="109" customFormat="1" x14ac:dyDescent="0.25">
      <c r="C100" s="120"/>
      <c r="H100" s="113"/>
      <c r="I100" s="121"/>
      <c r="J100" s="113"/>
      <c r="K100" s="113"/>
    </row>
    <row r="101" spans="3:13" s="109" customFormat="1" ht="14.4" thickBot="1" x14ac:dyDescent="0.3">
      <c r="G101" s="123"/>
      <c r="H101" s="125">
        <f>SUM(H77:H99)</f>
        <v>2286255426</v>
      </c>
      <c r="J101" s="125">
        <f>SUM(J77:J99)</f>
        <v>571330925</v>
      </c>
      <c r="K101" s="114"/>
      <c r="L101" s="113"/>
      <c r="M101" s="113"/>
    </row>
    <row r="102" spans="3:13" s="109" customFormat="1" ht="14.4" thickTop="1" x14ac:dyDescent="0.25"/>
    <row r="103" spans="3:13" s="109" customFormat="1" x14ac:dyDescent="0.25">
      <c r="J103" s="110"/>
      <c r="K103" s="110"/>
    </row>
    <row r="104" spans="3:13" s="109" customFormat="1" x14ac:dyDescent="0.25">
      <c r="J104" s="113"/>
      <c r="K104" s="113"/>
    </row>
    <row r="105" spans="3:13" s="109" customFormat="1" x14ac:dyDescent="0.25"/>
    <row r="106" spans="3:13" s="109" customFormat="1" x14ac:dyDescent="0.25"/>
    <row r="107" spans="3:13" s="109" customFormat="1" x14ac:dyDescent="0.25"/>
    <row r="108" spans="3:13" s="109" customFormat="1" x14ac:dyDescent="0.25"/>
    <row r="109" spans="3:13" s="109" customFormat="1" x14ac:dyDescent="0.25"/>
    <row r="110" spans="3:13" s="109" customFormat="1" x14ac:dyDescent="0.25"/>
    <row r="111" spans="3:13" s="109" customFormat="1" x14ac:dyDescent="0.25"/>
    <row r="112" spans="3:13" s="109" customFormat="1" x14ac:dyDescent="0.25"/>
    <row r="113" spans="10:11" s="109" customFormat="1" x14ac:dyDescent="0.25"/>
    <row r="114" spans="10:11" s="109" customFormat="1" x14ac:dyDescent="0.25"/>
    <row r="115" spans="10:11" s="109" customFormat="1" x14ac:dyDescent="0.25"/>
    <row r="116" spans="10:11" s="109" customFormat="1" x14ac:dyDescent="0.25"/>
    <row r="117" spans="10:11" s="109" customFormat="1" x14ac:dyDescent="0.25"/>
    <row r="118" spans="10:11" s="109" customFormat="1" x14ac:dyDescent="0.25"/>
    <row r="119" spans="10:11" s="109" customFormat="1" x14ac:dyDescent="0.25"/>
    <row r="120" spans="10:11" s="109" customFormat="1" x14ac:dyDescent="0.25"/>
    <row r="121" spans="10:11" s="109" customFormat="1" x14ac:dyDescent="0.25"/>
    <row r="122" spans="10:11" s="109" customFormat="1" x14ac:dyDescent="0.25"/>
    <row r="123" spans="10:11" s="109" customFormat="1" x14ac:dyDescent="0.25"/>
    <row r="124" spans="10:11" s="109" customFormat="1" x14ac:dyDescent="0.25"/>
    <row r="125" spans="10:11" s="109" customFormat="1" x14ac:dyDescent="0.25"/>
    <row r="126" spans="10:11" s="109" customFormat="1" x14ac:dyDescent="0.25"/>
    <row r="127" spans="10:11" s="109" customFormat="1" x14ac:dyDescent="0.25">
      <c r="J127" s="107"/>
      <c r="K127" s="107"/>
    </row>
    <row r="128" spans="10:11" s="109" customFormat="1" x14ac:dyDescent="0.25">
      <c r="J128" s="107"/>
      <c r="K128" s="107"/>
    </row>
    <row r="132" spans="12:14" x14ac:dyDescent="0.25">
      <c r="L132" s="109"/>
      <c r="M132" s="109"/>
      <c r="N132" s="126"/>
    </row>
    <row r="133" spans="12:14" x14ac:dyDescent="0.25">
      <c r="L133" s="109"/>
      <c r="M133" s="109"/>
      <c r="N133" s="126"/>
    </row>
    <row r="134" spans="12:14" x14ac:dyDescent="0.25">
      <c r="L134" s="109"/>
      <c r="M134" s="109"/>
      <c r="N134" s="126"/>
    </row>
  </sheetData>
  <mergeCells count="5">
    <mergeCell ref="A6:N6"/>
    <mergeCell ref="A7:N7"/>
    <mergeCell ref="A8:N8"/>
    <mergeCell ref="C73:J73"/>
    <mergeCell ref="C74:J74"/>
  </mergeCells>
  <printOptions horizontalCentered="1"/>
  <pageMargins left="0.12" right="0.12" top="0.12" bottom="0.12" header="0.3" footer="0.3"/>
  <pageSetup scale="72" orientation="landscape" r:id="rId1"/>
  <headerFooter alignWithMargins="0"/>
  <rowBreaks count="1" manualBreakCount="1">
    <brk id="62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B1DE8-973F-4050-ACCB-3FD1CAD4FDDC}">
  <sheetPr>
    <tabColor rgb="FFFF0000"/>
  </sheetPr>
  <dimension ref="A6:J134"/>
  <sheetViews>
    <sheetView view="pageBreakPreview" topLeftCell="A36" zoomScale="60" zoomScaleNormal="110" workbookViewId="0">
      <selection activeCell="A135" sqref="A135:IV157"/>
    </sheetView>
  </sheetViews>
  <sheetFormatPr baseColWidth="10" defaultColWidth="11.44140625" defaultRowHeight="11.4" x14ac:dyDescent="0.2"/>
  <cols>
    <col min="1" max="1" width="13.44140625" style="41" customWidth="1"/>
    <col min="2" max="2" width="26.6640625" style="41" customWidth="1"/>
    <col min="3" max="3" width="19.5546875" style="41" customWidth="1"/>
    <col min="4" max="4" width="16.109375" style="41" customWidth="1"/>
    <col min="5" max="5" width="19.109375" style="41" customWidth="1"/>
    <col min="6" max="6" width="12.33203125" style="52" bestFit="1" customWidth="1"/>
    <col min="7" max="7" width="18.5546875" style="53" bestFit="1" customWidth="1"/>
    <col min="8" max="8" width="11.44140625" style="52"/>
    <col min="9" max="16384" width="11.44140625" style="41"/>
  </cols>
  <sheetData>
    <row r="6" spans="1:10" ht="13.8" x14ac:dyDescent="0.25">
      <c r="B6" s="193" t="s">
        <v>115</v>
      </c>
      <c r="C6" s="193"/>
      <c r="D6" s="193"/>
    </row>
    <row r="7" spans="1:10" ht="14.4" thickBot="1" x14ac:dyDescent="0.3">
      <c r="B7" s="194" t="s">
        <v>114</v>
      </c>
      <c r="C7" s="194"/>
      <c r="D7" s="194"/>
      <c r="E7" s="86"/>
    </row>
    <row r="8" spans="1:10" x14ac:dyDescent="0.2">
      <c r="B8" s="42"/>
      <c r="C8" s="43" t="s">
        <v>55</v>
      </c>
      <c r="D8" s="44"/>
      <c r="I8" s="52"/>
      <c r="J8" s="52"/>
    </row>
    <row r="9" spans="1:10" ht="12" x14ac:dyDescent="0.25">
      <c r="A9" s="45"/>
      <c r="B9" s="46" t="s">
        <v>56</v>
      </c>
      <c r="C9" s="47" t="s">
        <v>87</v>
      </c>
      <c r="D9" s="48" t="s">
        <v>52</v>
      </c>
      <c r="F9" s="80"/>
      <c r="I9" s="52"/>
      <c r="J9" s="52"/>
    </row>
    <row r="10" spans="1:10" ht="12" thickBot="1" x14ac:dyDescent="0.25">
      <c r="A10" s="45"/>
      <c r="B10" s="49"/>
      <c r="C10" s="90" t="s">
        <v>88</v>
      </c>
      <c r="D10" s="50"/>
      <c r="I10" s="52"/>
      <c r="J10" s="52"/>
    </row>
    <row r="11" spans="1:10" ht="12" x14ac:dyDescent="0.25">
      <c r="A11" s="45"/>
      <c r="B11" s="59"/>
      <c r="C11" s="87"/>
      <c r="D11" s="88"/>
      <c r="I11" s="52"/>
      <c r="J11" s="52"/>
    </row>
    <row r="12" spans="1:10" x14ac:dyDescent="0.2">
      <c r="B12" s="75" t="s">
        <v>0</v>
      </c>
      <c r="C12" s="51">
        <v>48359</v>
      </c>
      <c r="D12" s="76">
        <f>SUM(C12:C12)</f>
        <v>48359</v>
      </c>
      <c r="F12" s="93"/>
      <c r="I12" s="53"/>
      <c r="J12" s="53"/>
    </row>
    <row r="13" spans="1:10" x14ac:dyDescent="0.2">
      <c r="A13" s="52"/>
      <c r="B13" s="78" t="s">
        <v>1</v>
      </c>
      <c r="C13" s="51">
        <v>102193</v>
      </c>
      <c r="D13" s="76">
        <f t="shared" ref="D13:D54" si="0">SUM(C13:C13)</f>
        <v>102193</v>
      </c>
      <c r="F13" s="93"/>
      <c r="I13" s="53"/>
      <c r="J13" s="53"/>
    </row>
    <row r="14" spans="1:10" x14ac:dyDescent="0.2">
      <c r="A14" s="52"/>
      <c r="B14" s="78" t="s">
        <v>2</v>
      </c>
      <c r="C14" s="51">
        <v>2119699</v>
      </c>
      <c r="D14" s="76">
        <f t="shared" si="0"/>
        <v>2119699</v>
      </c>
      <c r="F14" s="93"/>
      <c r="I14" s="53"/>
      <c r="J14" s="53"/>
    </row>
    <row r="15" spans="1:10" x14ac:dyDescent="0.2">
      <c r="A15" s="52"/>
      <c r="B15" s="78" t="s">
        <v>3</v>
      </c>
      <c r="C15" s="51">
        <v>51357</v>
      </c>
      <c r="D15" s="76">
        <f t="shared" si="0"/>
        <v>51357</v>
      </c>
      <c r="F15" s="93"/>
      <c r="I15" s="53"/>
      <c r="J15" s="53"/>
    </row>
    <row r="16" spans="1:10" x14ac:dyDescent="0.2">
      <c r="A16" s="52"/>
      <c r="B16" s="78" t="s">
        <v>4</v>
      </c>
      <c r="C16" s="51">
        <v>51421</v>
      </c>
      <c r="D16" s="76">
        <f t="shared" si="0"/>
        <v>51421</v>
      </c>
      <c r="F16" s="93"/>
      <c r="I16" s="53"/>
      <c r="J16" s="53"/>
    </row>
    <row r="17" spans="1:10" x14ac:dyDescent="0.2">
      <c r="A17" s="52"/>
      <c r="B17" s="78" t="s">
        <v>5</v>
      </c>
      <c r="C17" s="51">
        <v>58113</v>
      </c>
      <c r="D17" s="76">
        <f t="shared" si="0"/>
        <v>58113</v>
      </c>
      <c r="F17" s="93"/>
      <c r="I17" s="53"/>
      <c r="J17" s="53"/>
    </row>
    <row r="18" spans="1:10" x14ac:dyDescent="0.2">
      <c r="A18" s="52"/>
      <c r="B18" s="78" t="s">
        <v>6</v>
      </c>
      <c r="C18" s="51">
        <v>107005</v>
      </c>
      <c r="D18" s="76">
        <f t="shared" si="0"/>
        <v>107005</v>
      </c>
      <c r="F18" s="93"/>
      <c r="I18" s="53"/>
      <c r="J18" s="53"/>
    </row>
    <row r="19" spans="1:10" x14ac:dyDescent="0.2">
      <c r="A19" s="52"/>
      <c r="B19" s="78" t="s">
        <v>7</v>
      </c>
      <c r="C19" s="51">
        <v>42292</v>
      </c>
      <c r="D19" s="76">
        <f t="shared" si="0"/>
        <v>42292</v>
      </c>
      <c r="F19" s="93"/>
      <c r="I19" s="53"/>
      <c r="J19" s="53"/>
    </row>
    <row r="20" spans="1:10" x14ac:dyDescent="0.2">
      <c r="A20" s="52"/>
      <c r="B20" s="78" t="s">
        <v>8</v>
      </c>
      <c r="C20" s="51">
        <v>0</v>
      </c>
      <c r="D20" s="76">
        <f t="shared" si="0"/>
        <v>0</v>
      </c>
      <c r="F20" s="93"/>
      <c r="I20" s="53"/>
      <c r="J20" s="53"/>
    </row>
    <row r="21" spans="1:10" x14ac:dyDescent="0.2">
      <c r="A21" s="52"/>
      <c r="B21" s="78" t="s">
        <v>9</v>
      </c>
      <c r="C21" s="51">
        <v>11784</v>
      </c>
      <c r="D21" s="76">
        <f t="shared" si="0"/>
        <v>11784</v>
      </c>
      <c r="F21" s="93"/>
      <c r="I21" s="53"/>
      <c r="J21" s="53"/>
    </row>
    <row r="22" spans="1:10" x14ac:dyDescent="0.2">
      <c r="A22" s="52"/>
      <c r="B22" s="78" t="s">
        <v>10</v>
      </c>
      <c r="C22" s="51">
        <v>55314</v>
      </c>
      <c r="D22" s="76">
        <f t="shared" si="0"/>
        <v>55314</v>
      </c>
      <c r="F22" s="93"/>
      <c r="I22" s="53"/>
      <c r="J22" s="53"/>
    </row>
    <row r="23" spans="1:10" x14ac:dyDescent="0.2">
      <c r="A23" s="52"/>
      <c r="B23" s="78" t="s">
        <v>11</v>
      </c>
      <c r="C23" s="51">
        <v>324483</v>
      </c>
      <c r="D23" s="76">
        <f t="shared" si="0"/>
        <v>324483</v>
      </c>
      <c r="F23" s="93"/>
      <c r="I23" s="53"/>
      <c r="J23" s="53"/>
    </row>
    <row r="24" spans="1:10" x14ac:dyDescent="0.2">
      <c r="A24" s="52"/>
      <c r="B24" s="78" t="s">
        <v>12</v>
      </c>
      <c r="C24" s="51">
        <v>101515</v>
      </c>
      <c r="D24" s="76">
        <f t="shared" si="0"/>
        <v>101515</v>
      </c>
      <c r="F24" s="93"/>
      <c r="I24" s="53"/>
      <c r="J24" s="53"/>
    </row>
    <row r="25" spans="1:10" x14ac:dyDescent="0.2">
      <c r="A25" s="52"/>
      <c r="B25" s="78" t="s">
        <v>13</v>
      </c>
      <c r="C25" s="51">
        <v>32443</v>
      </c>
      <c r="D25" s="76">
        <f t="shared" si="0"/>
        <v>32443</v>
      </c>
      <c r="F25" s="93"/>
      <c r="I25" s="53"/>
      <c r="J25" s="53"/>
    </row>
    <row r="26" spans="1:10" x14ac:dyDescent="0.2">
      <c r="A26" s="52"/>
      <c r="B26" s="78" t="s">
        <v>14</v>
      </c>
      <c r="C26" s="51">
        <v>112161</v>
      </c>
      <c r="D26" s="76">
        <f t="shared" si="0"/>
        <v>112161</v>
      </c>
      <c r="F26" s="93"/>
      <c r="I26" s="53"/>
      <c r="J26" s="53"/>
    </row>
    <row r="27" spans="1:10" x14ac:dyDescent="0.2">
      <c r="A27" s="52"/>
      <c r="B27" s="78" t="s">
        <v>15</v>
      </c>
      <c r="C27" s="51">
        <v>0</v>
      </c>
      <c r="D27" s="76">
        <f t="shared" si="0"/>
        <v>0</v>
      </c>
      <c r="F27" s="93"/>
      <c r="I27" s="53"/>
      <c r="J27" s="53"/>
    </row>
    <row r="28" spans="1:10" x14ac:dyDescent="0.2">
      <c r="A28" s="52"/>
      <c r="B28" s="78" t="s">
        <v>16</v>
      </c>
      <c r="C28" s="51">
        <v>113095</v>
      </c>
      <c r="D28" s="76">
        <f t="shared" si="0"/>
        <v>113095</v>
      </c>
      <c r="F28" s="93"/>
      <c r="I28" s="53"/>
      <c r="J28" s="53"/>
    </row>
    <row r="29" spans="1:10" x14ac:dyDescent="0.2">
      <c r="A29" s="52"/>
      <c r="B29" s="78" t="s">
        <v>17</v>
      </c>
      <c r="C29" s="51">
        <v>34207</v>
      </c>
      <c r="D29" s="76">
        <f t="shared" si="0"/>
        <v>34207</v>
      </c>
      <c r="F29" s="93"/>
      <c r="I29" s="53"/>
      <c r="J29" s="53"/>
    </row>
    <row r="30" spans="1:10" x14ac:dyDescent="0.2">
      <c r="A30" s="52"/>
      <c r="B30" s="78" t="s">
        <v>18</v>
      </c>
      <c r="C30" s="51">
        <v>90458</v>
      </c>
      <c r="D30" s="76">
        <f t="shared" si="0"/>
        <v>90458</v>
      </c>
      <c r="F30" s="93"/>
      <c r="I30" s="53"/>
      <c r="J30" s="53"/>
    </row>
    <row r="31" spans="1:10" x14ac:dyDescent="0.2">
      <c r="A31" s="52"/>
      <c r="B31" s="78" t="s">
        <v>19</v>
      </c>
      <c r="C31" s="51">
        <v>14163</v>
      </c>
      <c r="D31" s="76">
        <f t="shared" si="0"/>
        <v>14163</v>
      </c>
      <c r="F31" s="93"/>
      <c r="I31" s="53"/>
      <c r="J31" s="53"/>
    </row>
    <row r="32" spans="1:10" x14ac:dyDescent="0.2">
      <c r="A32" s="52"/>
      <c r="B32" s="78" t="s">
        <v>20</v>
      </c>
      <c r="C32" s="51">
        <v>0</v>
      </c>
      <c r="D32" s="76">
        <f t="shared" si="0"/>
        <v>0</v>
      </c>
      <c r="F32" s="93"/>
      <c r="I32" s="53"/>
      <c r="J32" s="53"/>
    </row>
    <row r="33" spans="1:10" x14ac:dyDescent="0.2">
      <c r="A33" s="52"/>
      <c r="B33" s="78" t="s">
        <v>21</v>
      </c>
      <c r="C33" s="51">
        <v>4120931</v>
      </c>
      <c r="D33" s="76">
        <f t="shared" si="0"/>
        <v>4120931</v>
      </c>
      <c r="F33" s="93"/>
      <c r="I33" s="53"/>
      <c r="J33" s="53"/>
    </row>
    <row r="34" spans="1:10" x14ac:dyDescent="0.2">
      <c r="A34" s="52"/>
      <c r="B34" s="78" t="s">
        <v>22</v>
      </c>
      <c r="C34" s="51">
        <v>28222</v>
      </c>
      <c r="D34" s="76">
        <f t="shared" si="0"/>
        <v>28222</v>
      </c>
      <c r="F34" s="93"/>
      <c r="I34" s="53"/>
      <c r="J34" s="53"/>
    </row>
    <row r="35" spans="1:10" x14ac:dyDescent="0.2">
      <c r="A35" s="52"/>
      <c r="B35" s="78" t="s">
        <v>23</v>
      </c>
      <c r="C35" s="51">
        <v>53609</v>
      </c>
      <c r="D35" s="76">
        <f t="shared" si="0"/>
        <v>53609</v>
      </c>
      <c r="F35" s="93"/>
      <c r="I35" s="53"/>
      <c r="J35" s="53"/>
    </row>
    <row r="36" spans="1:10" x14ac:dyDescent="0.2">
      <c r="A36" s="52"/>
      <c r="B36" s="78" t="s">
        <v>24</v>
      </c>
      <c r="C36" s="51">
        <v>0</v>
      </c>
      <c r="D36" s="76">
        <f t="shared" si="0"/>
        <v>0</v>
      </c>
      <c r="F36" s="93"/>
      <c r="I36" s="53"/>
      <c r="J36" s="53"/>
    </row>
    <row r="37" spans="1:10" x14ac:dyDescent="0.2">
      <c r="A37" s="52"/>
      <c r="B37" s="78" t="s">
        <v>25</v>
      </c>
      <c r="C37" s="51">
        <v>0</v>
      </c>
      <c r="D37" s="76">
        <f t="shared" si="0"/>
        <v>0</v>
      </c>
      <c r="F37" s="93"/>
      <c r="I37" s="53"/>
      <c r="J37" s="53"/>
    </row>
    <row r="38" spans="1:10" x14ac:dyDescent="0.2">
      <c r="A38" s="52"/>
      <c r="B38" s="78" t="s">
        <v>26</v>
      </c>
      <c r="C38" s="51">
        <v>2708732</v>
      </c>
      <c r="D38" s="76">
        <f t="shared" si="0"/>
        <v>2708732</v>
      </c>
      <c r="F38" s="93"/>
      <c r="I38" s="53"/>
      <c r="J38" s="53"/>
    </row>
    <row r="39" spans="1:10" x14ac:dyDescent="0.2">
      <c r="A39" s="52"/>
      <c r="B39" s="78" t="s">
        <v>27</v>
      </c>
      <c r="C39" s="51">
        <v>31461</v>
      </c>
      <c r="D39" s="76">
        <f t="shared" si="0"/>
        <v>31461</v>
      </c>
      <c r="F39" s="93"/>
      <c r="I39" s="53"/>
      <c r="J39" s="53"/>
    </row>
    <row r="40" spans="1:10" x14ac:dyDescent="0.2">
      <c r="A40" s="52"/>
      <c r="B40" s="78" t="s">
        <v>28</v>
      </c>
      <c r="C40" s="51">
        <v>100258</v>
      </c>
      <c r="D40" s="76">
        <f t="shared" si="0"/>
        <v>100258</v>
      </c>
      <c r="F40" s="93"/>
      <c r="I40" s="53"/>
      <c r="J40" s="53"/>
    </row>
    <row r="41" spans="1:10" x14ac:dyDescent="0.2">
      <c r="A41" s="52"/>
      <c r="B41" s="78" t="s">
        <v>29</v>
      </c>
      <c r="C41" s="51">
        <v>105197</v>
      </c>
      <c r="D41" s="76">
        <f t="shared" si="0"/>
        <v>105197</v>
      </c>
      <c r="F41" s="93"/>
      <c r="I41" s="53"/>
      <c r="J41" s="53"/>
    </row>
    <row r="42" spans="1:10" x14ac:dyDescent="0.2">
      <c r="A42" s="52"/>
      <c r="B42" s="78" t="s">
        <v>30</v>
      </c>
      <c r="C42" s="51">
        <v>12303</v>
      </c>
      <c r="D42" s="76">
        <f t="shared" si="0"/>
        <v>12303</v>
      </c>
      <c r="F42" s="93"/>
      <c r="I42" s="53"/>
      <c r="J42" s="53"/>
    </row>
    <row r="43" spans="1:10" x14ac:dyDescent="0.2">
      <c r="A43" s="52"/>
      <c r="B43" s="78" t="s">
        <v>31</v>
      </c>
      <c r="C43" s="51">
        <v>0</v>
      </c>
      <c r="D43" s="76">
        <f t="shared" si="0"/>
        <v>0</v>
      </c>
      <c r="F43" s="93"/>
      <c r="I43" s="53"/>
      <c r="J43" s="53"/>
    </row>
    <row r="44" spans="1:10" x14ac:dyDescent="0.2">
      <c r="A44" s="52"/>
      <c r="B44" s="78" t="s">
        <v>32</v>
      </c>
      <c r="C44" s="51">
        <v>985961</v>
      </c>
      <c r="D44" s="76">
        <f t="shared" si="0"/>
        <v>985961</v>
      </c>
      <c r="F44" s="93"/>
      <c r="I44" s="53"/>
      <c r="J44" s="53"/>
    </row>
    <row r="45" spans="1:10" x14ac:dyDescent="0.2">
      <c r="A45" s="52"/>
      <c r="B45" s="78" t="s">
        <v>33</v>
      </c>
      <c r="C45" s="51">
        <v>44130</v>
      </c>
      <c r="D45" s="76">
        <f t="shared" si="0"/>
        <v>44130</v>
      </c>
      <c r="F45" s="93"/>
      <c r="I45" s="53"/>
      <c r="J45" s="53"/>
    </row>
    <row r="46" spans="1:10" x14ac:dyDescent="0.2">
      <c r="A46" s="52"/>
      <c r="B46" s="78" t="s">
        <v>34</v>
      </c>
      <c r="C46" s="51">
        <v>370231</v>
      </c>
      <c r="D46" s="76">
        <f t="shared" si="0"/>
        <v>370231</v>
      </c>
      <c r="F46" s="93"/>
      <c r="I46" s="53"/>
      <c r="J46" s="53"/>
    </row>
    <row r="47" spans="1:10" x14ac:dyDescent="0.2">
      <c r="A47" s="52"/>
      <c r="B47" s="78" t="s">
        <v>35</v>
      </c>
      <c r="C47" s="51">
        <v>4399</v>
      </c>
      <c r="D47" s="76">
        <f t="shared" si="0"/>
        <v>4399</v>
      </c>
      <c r="F47" s="93"/>
      <c r="I47" s="53"/>
      <c r="J47" s="53"/>
    </row>
    <row r="48" spans="1:10" x14ac:dyDescent="0.2">
      <c r="A48" s="52"/>
      <c r="B48" s="78" t="s">
        <v>36</v>
      </c>
      <c r="C48" s="51">
        <v>159418</v>
      </c>
      <c r="D48" s="76">
        <f t="shared" si="0"/>
        <v>159418</v>
      </c>
      <c r="F48" s="93"/>
      <c r="I48" s="53"/>
      <c r="J48" s="53"/>
    </row>
    <row r="49" spans="1:10" x14ac:dyDescent="0.2">
      <c r="A49" s="52"/>
      <c r="B49" s="78" t="s">
        <v>37</v>
      </c>
      <c r="C49" s="51">
        <v>2045946</v>
      </c>
      <c r="D49" s="76">
        <f>SUM(C49:C49)</f>
        <v>2045946</v>
      </c>
      <c r="F49" s="93"/>
      <c r="I49" s="53"/>
      <c r="J49" s="53"/>
    </row>
    <row r="50" spans="1:10" x14ac:dyDescent="0.2">
      <c r="A50" s="52"/>
      <c r="B50" s="78" t="s">
        <v>38</v>
      </c>
      <c r="C50" s="51">
        <v>262777</v>
      </c>
      <c r="D50" s="76">
        <f t="shared" si="0"/>
        <v>262777</v>
      </c>
      <c r="F50" s="93"/>
      <c r="I50" s="53"/>
      <c r="J50" s="53"/>
    </row>
    <row r="51" spans="1:10" x14ac:dyDescent="0.2">
      <c r="A51" s="52"/>
      <c r="B51" s="78" t="s">
        <v>39</v>
      </c>
      <c r="C51" s="51">
        <v>377164</v>
      </c>
      <c r="D51" s="76">
        <f t="shared" si="0"/>
        <v>377164</v>
      </c>
      <c r="F51" s="93"/>
      <c r="I51" s="53"/>
      <c r="J51" s="53"/>
    </row>
    <row r="52" spans="1:10" x14ac:dyDescent="0.2">
      <c r="A52" s="52"/>
      <c r="B52" s="79" t="s">
        <v>40</v>
      </c>
      <c r="C52" s="51">
        <v>2427135</v>
      </c>
      <c r="D52" s="76">
        <f>SUM(C52:C52)</f>
        <v>2427135</v>
      </c>
      <c r="F52" s="93"/>
      <c r="I52" s="53"/>
      <c r="J52" s="53"/>
    </row>
    <row r="53" spans="1:10" x14ac:dyDescent="0.2">
      <c r="A53" s="52"/>
      <c r="B53" s="78" t="s">
        <v>41</v>
      </c>
      <c r="C53" s="51">
        <v>38354</v>
      </c>
      <c r="D53" s="76">
        <f t="shared" si="0"/>
        <v>38354</v>
      </c>
      <c r="F53" s="93"/>
      <c r="I53" s="53"/>
      <c r="J53" s="53"/>
    </row>
    <row r="54" spans="1:10" ht="12" thickBot="1" x14ac:dyDescent="0.25">
      <c r="A54" s="52"/>
      <c r="B54" s="97" t="s">
        <v>42</v>
      </c>
      <c r="C54" s="98">
        <v>133496</v>
      </c>
      <c r="D54" s="150">
        <f t="shared" si="0"/>
        <v>133496</v>
      </c>
      <c r="F54" s="93"/>
      <c r="I54" s="53"/>
      <c r="J54" s="53"/>
    </row>
    <row r="55" spans="1:10" ht="12.6" thickBot="1" x14ac:dyDescent="0.3">
      <c r="A55" s="52"/>
      <c r="B55" s="174" t="s">
        <v>43</v>
      </c>
      <c r="C55" s="175">
        <f>SUM(C12:C54)</f>
        <v>17479786</v>
      </c>
      <c r="D55" s="176">
        <f>SUM(D12:D54)</f>
        <v>17479786</v>
      </c>
      <c r="F55" s="157"/>
      <c r="I55" s="53"/>
      <c r="J55" s="53"/>
    </row>
    <row r="56" spans="1:10" x14ac:dyDescent="0.2">
      <c r="A56" s="52"/>
      <c r="B56" s="52"/>
      <c r="C56" s="52"/>
      <c r="D56" s="52"/>
      <c r="E56" s="77"/>
      <c r="I56" s="52"/>
      <c r="J56" s="52"/>
    </row>
    <row r="57" spans="1:10" ht="12" x14ac:dyDescent="0.25">
      <c r="C57" s="85"/>
      <c r="D57" s="85"/>
      <c r="E57" s="83"/>
      <c r="I57" s="52"/>
      <c r="J57" s="52"/>
    </row>
    <row r="58" spans="1:10" x14ac:dyDescent="0.2">
      <c r="A58" s="53"/>
      <c r="B58" s="53"/>
      <c r="C58" s="53"/>
      <c r="D58" s="53"/>
      <c r="E58" s="53"/>
      <c r="I58" s="52"/>
      <c r="J58" s="52"/>
    </row>
    <row r="59" spans="1:10" x14ac:dyDescent="0.2">
      <c r="A59" s="52"/>
      <c r="B59" s="53"/>
      <c r="C59" s="53"/>
      <c r="D59" s="77"/>
      <c r="E59" s="52"/>
      <c r="I59" s="52"/>
      <c r="J59" s="52"/>
    </row>
    <row r="60" spans="1:10" x14ac:dyDescent="0.2">
      <c r="A60" s="52"/>
      <c r="B60" s="53"/>
      <c r="C60" s="53"/>
      <c r="D60" s="52"/>
      <c r="E60" s="52"/>
      <c r="I60" s="52"/>
      <c r="J60" s="52"/>
    </row>
    <row r="61" spans="1:10" x14ac:dyDescent="0.2">
      <c r="A61" s="52"/>
      <c r="B61" s="53"/>
      <c r="C61" s="53"/>
      <c r="D61" s="52"/>
      <c r="E61" s="52"/>
      <c r="I61" s="52"/>
      <c r="J61" s="52"/>
    </row>
    <row r="62" spans="1:10" x14ac:dyDescent="0.2">
      <c r="A62" s="52"/>
      <c r="B62" s="52"/>
      <c r="C62" s="52"/>
      <c r="D62" s="52"/>
      <c r="E62" s="52"/>
      <c r="I62" s="52"/>
      <c r="J62" s="52"/>
    </row>
    <row r="63" spans="1:10" x14ac:dyDescent="0.2">
      <c r="A63" s="52"/>
      <c r="B63" s="52"/>
      <c r="C63" s="52"/>
      <c r="D63" s="52"/>
      <c r="E63" s="52"/>
    </row>
    <row r="64" spans="1:10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ht="12" x14ac:dyDescent="0.25">
      <c r="A75" s="52"/>
      <c r="B75" s="195" t="s">
        <v>115</v>
      </c>
      <c r="C75" s="195"/>
      <c r="D75" s="195"/>
      <c r="E75" s="195"/>
    </row>
    <row r="76" spans="1:5" x14ac:dyDescent="0.2">
      <c r="A76" s="52"/>
      <c r="B76" s="196" t="s">
        <v>114</v>
      </c>
      <c r="C76" s="196"/>
      <c r="D76" s="196"/>
      <c r="E76" s="196"/>
    </row>
    <row r="77" spans="1:5" x14ac:dyDescent="0.2">
      <c r="A77" s="52"/>
      <c r="B77" s="52"/>
      <c r="C77" s="52"/>
      <c r="D77" s="196"/>
      <c r="E77" s="196"/>
    </row>
    <row r="78" spans="1:5" ht="12" x14ac:dyDescent="0.25">
      <c r="A78" s="52"/>
      <c r="B78" s="52"/>
      <c r="C78" s="55" t="s">
        <v>44</v>
      </c>
      <c r="D78" s="80"/>
      <c r="E78" s="55" t="s">
        <v>45</v>
      </c>
    </row>
    <row r="79" spans="1:5" x14ac:dyDescent="0.2">
      <c r="A79" s="52"/>
      <c r="B79" s="52"/>
      <c r="C79" s="52"/>
      <c r="D79" s="52"/>
      <c r="E79" s="52"/>
    </row>
    <row r="80" spans="1:5" ht="12" x14ac:dyDescent="0.25">
      <c r="A80" s="52"/>
      <c r="B80" s="22" t="s">
        <v>48</v>
      </c>
      <c r="C80" s="83">
        <v>17479786</v>
      </c>
      <c r="D80" s="82" t="s">
        <v>83</v>
      </c>
      <c r="E80" s="83">
        <v>17479786</v>
      </c>
    </row>
    <row r="81" spans="1:5" ht="12" x14ac:dyDescent="0.25">
      <c r="A81" s="52"/>
      <c r="B81" s="52"/>
      <c r="C81" s="81"/>
      <c r="D81" s="55"/>
      <c r="E81" s="81"/>
    </row>
    <row r="82" spans="1:5" ht="12" x14ac:dyDescent="0.25">
      <c r="A82" s="52"/>
      <c r="B82" s="52"/>
      <c r="C82" s="54"/>
      <c r="D82" s="57"/>
      <c r="E82" s="54"/>
    </row>
    <row r="83" spans="1:5" ht="12.6" thickBot="1" x14ac:dyDescent="0.3">
      <c r="A83" s="52"/>
      <c r="B83" s="57" t="s">
        <v>52</v>
      </c>
      <c r="C83" s="84">
        <f>SUM(C80:C81)</f>
        <v>17479786</v>
      </c>
      <c r="D83" s="52"/>
      <c r="E83" s="84">
        <f>SUM(E80:E81)</f>
        <v>17479786</v>
      </c>
    </row>
    <row r="84" spans="1:5" ht="12" thickTop="1" x14ac:dyDescent="0.2">
      <c r="A84" s="52"/>
      <c r="B84" s="52"/>
      <c r="C84" s="52"/>
      <c r="D84" s="52"/>
      <c r="E84" s="52"/>
    </row>
    <row r="85" spans="1:5" x14ac:dyDescent="0.2">
      <c r="A85" s="52"/>
      <c r="B85" s="52"/>
      <c r="C85" s="52"/>
      <c r="D85" s="52"/>
      <c r="E85" s="53"/>
    </row>
    <row r="86" spans="1:5" ht="12" x14ac:dyDescent="0.25">
      <c r="A86" s="52"/>
      <c r="B86" s="52"/>
      <c r="C86" s="52"/>
      <c r="D86" s="52"/>
      <c r="E86" s="54"/>
    </row>
    <row r="87" spans="1:5" x14ac:dyDescent="0.2">
      <c r="A87" s="52"/>
      <c r="B87" s="52"/>
      <c r="C87" s="52"/>
      <c r="D87" s="52"/>
      <c r="E87" s="52"/>
    </row>
    <row r="88" spans="1:5" x14ac:dyDescent="0.2">
      <c r="A88" s="52"/>
      <c r="B88" s="52"/>
      <c r="C88" s="52"/>
      <c r="D88" s="52"/>
      <c r="E88" s="52"/>
    </row>
    <row r="89" spans="1:5" x14ac:dyDescent="0.2">
      <c r="A89" s="52"/>
      <c r="B89" s="52"/>
      <c r="C89" s="52"/>
      <c r="D89" s="52"/>
      <c r="E89" s="52"/>
    </row>
    <row r="90" spans="1:5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2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  <row r="127" spans="1:5" x14ac:dyDescent="0.2">
      <c r="A127" s="52"/>
      <c r="B127" s="52"/>
      <c r="C127" s="52"/>
      <c r="D127" s="52"/>
      <c r="E127" s="52"/>
    </row>
    <row r="128" spans="1:5" x14ac:dyDescent="0.2">
      <c r="A128" s="52"/>
      <c r="B128" s="52"/>
      <c r="C128" s="52"/>
      <c r="D128" s="52"/>
      <c r="E128" s="52"/>
    </row>
    <row r="129" spans="1:5" x14ac:dyDescent="0.2">
      <c r="A129" s="52"/>
      <c r="B129" s="52"/>
      <c r="C129" s="52"/>
      <c r="D129" s="52"/>
      <c r="E129" s="52"/>
    </row>
    <row r="130" spans="1:5" x14ac:dyDescent="0.2">
      <c r="A130" s="52"/>
      <c r="B130" s="52"/>
      <c r="C130" s="52"/>
      <c r="D130" s="52"/>
      <c r="E130" s="52"/>
    </row>
    <row r="131" spans="1:5" x14ac:dyDescent="0.2">
      <c r="A131" s="52"/>
      <c r="B131" s="52"/>
      <c r="C131" s="52"/>
      <c r="D131" s="52"/>
      <c r="E131" s="52"/>
    </row>
    <row r="132" spans="1:5" x14ac:dyDescent="0.2">
      <c r="A132" s="52"/>
      <c r="B132" s="52"/>
      <c r="C132" s="52"/>
      <c r="D132" s="52"/>
      <c r="E132" s="52"/>
    </row>
    <row r="133" spans="1:5" x14ac:dyDescent="0.2">
      <c r="A133" s="52"/>
      <c r="B133" s="52"/>
      <c r="C133" s="52"/>
      <c r="D133" s="52"/>
      <c r="E133" s="52"/>
    </row>
    <row r="134" spans="1:5" x14ac:dyDescent="0.2">
      <c r="A134" s="52"/>
      <c r="B134" s="52"/>
      <c r="C134" s="52"/>
      <c r="D134" s="52"/>
      <c r="E134" s="52"/>
    </row>
  </sheetData>
  <mergeCells count="5">
    <mergeCell ref="B6:D6"/>
    <mergeCell ref="B7:D7"/>
    <mergeCell ref="B75:E75"/>
    <mergeCell ref="B76:E76"/>
    <mergeCell ref="D77:E77"/>
  </mergeCells>
  <printOptions horizontalCentered="1" verticalCentered="1"/>
  <pageMargins left="0.27559055118110237" right="0.12" top="0.53" bottom="0.31496062992125984" header="0.31496062992125984" footer="0.31496062992125984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9B734-082F-4380-83DB-4C1A6312111E}">
  <sheetPr>
    <tabColor rgb="FFFF0000"/>
  </sheetPr>
  <dimension ref="A6:G138"/>
  <sheetViews>
    <sheetView view="pageBreakPreview" topLeftCell="A21" zoomScale="60" zoomScaleNormal="110" workbookViewId="0">
      <selection activeCell="B124" sqref="B123:B124"/>
    </sheetView>
  </sheetViews>
  <sheetFormatPr baseColWidth="10" defaultColWidth="11.44140625" defaultRowHeight="11.4" x14ac:dyDescent="0.2"/>
  <cols>
    <col min="1" max="1" width="13.44140625" style="41" customWidth="1"/>
    <col min="2" max="4" width="28.6640625" style="41" customWidth="1"/>
    <col min="5" max="5" width="13.6640625" style="41" customWidth="1"/>
    <col min="6" max="6" width="11.44140625" style="41"/>
    <col min="7" max="7" width="11.33203125" style="53" bestFit="1" customWidth="1"/>
    <col min="8" max="16384" width="11.44140625" style="41"/>
  </cols>
  <sheetData>
    <row r="6" spans="1:6" ht="13.8" x14ac:dyDescent="0.25">
      <c r="A6" s="193" t="s">
        <v>116</v>
      </c>
      <c r="B6" s="193"/>
      <c r="C6" s="193"/>
      <c r="D6" s="193"/>
      <c r="E6" s="193"/>
    </row>
    <row r="7" spans="1:6" ht="14.4" thickBot="1" x14ac:dyDescent="0.3">
      <c r="B7" s="194" t="s">
        <v>114</v>
      </c>
      <c r="C7" s="194"/>
      <c r="D7" s="194"/>
      <c r="E7" s="86"/>
    </row>
    <row r="8" spans="1:6" x14ac:dyDescent="0.2">
      <c r="B8" s="42"/>
      <c r="C8" s="43" t="s">
        <v>95</v>
      </c>
      <c r="D8" s="44"/>
    </row>
    <row r="9" spans="1:6" ht="12" x14ac:dyDescent="0.25">
      <c r="A9" s="45"/>
      <c r="B9" s="46" t="s">
        <v>56</v>
      </c>
      <c r="C9" s="47" t="s">
        <v>97</v>
      </c>
      <c r="D9" s="48" t="s">
        <v>52</v>
      </c>
    </row>
    <row r="10" spans="1:6" ht="12" thickBot="1" x14ac:dyDescent="0.25">
      <c r="A10" s="45"/>
      <c r="B10" s="49"/>
      <c r="C10" s="90" t="s">
        <v>96</v>
      </c>
      <c r="D10" s="50"/>
    </row>
    <row r="11" spans="1:6" ht="12" x14ac:dyDescent="0.25">
      <c r="A11" s="45"/>
      <c r="B11" s="59"/>
      <c r="C11" s="87"/>
      <c r="D11" s="88"/>
      <c r="F11" s="61"/>
    </row>
    <row r="12" spans="1:6" x14ac:dyDescent="0.2">
      <c r="B12" s="75" t="s">
        <v>0</v>
      </c>
      <c r="C12" s="51">
        <v>54</v>
      </c>
      <c r="D12" s="76">
        <f>SUM(C12:C12)</f>
        <v>54</v>
      </c>
      <c r="F12" s="93"/>
    </row>
    <row r="13" spans="1:6" x14ac:dyDescent="0.2">
      <c r="A13" s="52"/>
      <c r="B13" s="78" t="s">
        <v>1</v>
      </c>
      <c r="C13" s="51">
        <v>60</v>
      </c>
      <c r="D13" s="76">
        <f t="shared" ref="D13:D54" si="0">SUM(C13:C13)</f>
        <v>60</v>
      </c>
      <c r="F13" s="93"/>
    </row>
    <row r="14" spans="1:6" x14ac:dyDescent="0.2">
      <c r="A14" s="52"/>
      <c r="B14" s="78" t="s">
        <v>2</v>
      </c>
      <c r="C14" s="51">
        <v>51043</v>
      </c>
      <c r="D14" s="76">
        <f t="shared" si="0"/>
        <v>51043</v>
      </c>
      <c r="F14" s="93"/>
    </row>
    <row r="15" spans="1:6" x14ac:dyDescent="0.2">
      <c r="A15" s="52"/>
      <c r="B15" s="78" t="s">
        <v>3</v>
      </c>
      <c r="C15" s="51">
        <v>27</v>
      </c>
      <c r="D15" s="76">
        <f t="shared" si="0"/>
        <v>27</v>
      </c>
      <c r="F15" s="93"/>
    </row>
    <row r="16" spans="1:6" x14ac:dyDescent="0.2">
      <c r="A16" s="52"/>
      <c r="B16" s="78" t="s">
        <v>4</v>
      </c>
      <c r="C16" s="51">
        <v>105</v>
      </c>
      <c r="D16" s="76">
        <f t="shared" si="0"/>
        <v>105</v>
      </c>
      <c r="F16" s="93"/>
    </row>
    <row r="17" spans="1:6" x14ac:dyDescent="0.2">
      <c r="A17" s="52"/>
      <c r="B17" s="78" t="s">
        <v>5</v>
      </c>
      <c r="C17" s="51">
        <v>0</v>
      </c>
      <c r="D17" s="76">
        <f t="shared" si="0"/>
        <v>0</v>
      </c>
      <c r="F17" s="93"/>
    </row>
    <row r="18" spans="1:6" x14ac:dyDescent="0.2">
      <c r="A18" s="52"/>
      <c r="B18" s="78" t="s">
        <v>6</v>
      </c>
      <c r="C18" s="51">
        <v>1064</v>
      </c>
      <c r="D18" s="76">
        <f t="shared" si="0"/>
        <v>1064</v>
      </c>
      <c r="F18" s="93"/>
    </row>
    <row r="19" spans="1:6" x14ac:dyDescent="0.2">
      <c r="A19" s="52"/>
      <c r="B19" s="78" t="s">
        <v>7</v>
      </c>
      <c r="C19" s="51">
        <v>0</v>
      </c>
      <c r="D19" s="76">
        <f t="shared" si="0"/>
        <v>0</v>
      </c>
      <c r="F19" s="93"/>
    </row>
    <row r="20" spans="1:6" x14ac:dyDescent="0.2">
      <c r="A20" s="52"/>
      <c r="B20" s="78" t="s">
        <v>8</v>
      </c>
      <c r="C20" s="51">
        <v>521</v>
      </c>
      <c r="D20" s="76">
        <f t="shared" si="0"/>
        <v>521</v>
      </c>
      <c r="F20" s="93"/>
    </row>
    <row r="21" spans="1:6" x14ac:dyDescent="0.2">
      <c r="A21" s="52"/>
      <c r="B21" s="78" t="s">
        <v>9</v>
      </c>
      <c r="C21" s="51">
        <v>46</v>
      </c>
      <c r="D21" s="76">
        <f t="shared" si="0"/>
        <v>46</v>
      </c>
      <c r="F21" s="93"/>
    </row>
    <row r="22" spans="1:6" x14ac:dyDescent="0.2">
      <c r="A22" s="52"/>
      <c r="B22" s="78" t="s">
        <v>10</v>
      </c>
      <c r="C22" s="51">
        <v>30</v>
      </c>
      <c r="D22" s="76">
        <f t="shared" si="0"/>
        <v>30</v>
      </c>
      <c r="F22" s="93"/>
    </row>
    <row r="23" spans="1:6" x14ac:dyDescent="0.2">
      <c r="A23" s="52"/>
      <c r="B23" s="78" t="s">
        <v>11</v>
      </c>
      <c r="C23" s="51">
        <v>278</v>
      </c>
      <c r="D23" s="76">
        <f t="shared" si="0"/>
        <v>278</v>
      </c>
      <c r="F23" s="93"/>
    </row>
    <row r="24" spans="1:6" x14ac:dyDescent="0.2">
      <c r="A24" s="52"/>
      <c r="B24" s="78" t="s">
        <v>12</v>
      </c>
      <c r="C24" s="51">
        <v>86</v>
      </c>
      <c r="D24" s="76">
        <f t="shared" si="0"/>
        <v>86</v>
      </c>
      <c r="F24" s="93"/>
    </row>
    <row r="25" spans="1:6" x14ac:dyDescent="0.2">
      <c r="A25" s="52"/>
      <c r="B25" s="78" t="s">
        <v>13</v>
      </c>
      <c r="C25" s="51">
        <v>0</v>
      </c>
      <c r="D25" s="76">
        <f t="shared" si="0"/>
        <v>0</v>
      </c>
      <c r="F25" s="93"/>
    </row>
    <row r="26" spans="1:6" x14ac:dyDescent="0.2">
      <c r="A26" s="52"/>
      <c r="B26" s="78" t="s">
        <v>14</v>
      </c>
      <c r="C26" s="51">
        <v>665</v>
      </c>
      <c r="D26" s="76">
        <f t="shared" si="0"/>
        <v>665</v>
      </c>
      <c r="F26" s="93"/>
    </row>
    <row r="27" spans="1:6" x14ac:dyDescent="0.2">
      <c r="A27" s="52"/>
      <c r="B27" s="78" t="s">
        <v>15</v>
      </c>
      <c r="C27" s="51">
        <v>15692</v>
      </c>
      <c r="D27" s="76">
        <f t="shared" si="0"/>
        <v>15692</v>
      </c>
      <c r="F27" s="93"/>
    </row>
    <row r="28" spans="1:6" x14ac:dyDescent="0.2">
      <c r="A28" s="52"/>
      <c r="B28" s="78" t="s">
        <v>16</v>
      </c>
      <c r="C28" s="51">
        <v>65</v>
      </c>
      <c r="D28" s="76">
        <f t="shared" si="0"/>
        <v>65</v>
      </c>
      <c r="F28" s="93"/>
    </row>
    <row r="29" spans="1:6" x14ac:dyDescent="0.2">
      <c r="A29" s="52"/>
      <c r="B29" s="78" t="s">
        <v>17</v>
      </c>
      <c r="C29" s="51">
        <v>34</v>
      </c>
      <c r="D29" s="76">
        <f t="shared" si="0"/>
        <v>34</v>
      </c>
      <c r="F29" s="93"/>
    </row>
    <row r="30" spans="1:6" x14ac:dyDescent="0.2">
      <c r="A30" s="52"/>
      <c r="B30" s="78" t="s">
        <v>18</v>
      </c>
      <c r="C30" s="51">
        <v>246</v>
      </c>
      <c r="D30" s="76">
        <f t="shared" si="0"/>
        <v>246</v>
      </c>
      <c r="F30" s="93"/>
    </row>
    <row r="31" spans="1:6" x14ac:dyDescent="0.2">
      <c r="A31" s="52"/>
      <c r="B31" s="78" t="s">
        <v>19</v>
      </c>
      <c r="C31" s="51">
        <v>0</v>
      </c>
      <c r="D31" s="76">
        <f t="shared" si="0"/>
        <v>0</v>
      </c>
      <c r="F31" s="93"/>
    </row>
    <row r="32" spans="1:6" x14ac:dyDescent="0.2">
      <c r="A32" s="52"/>
      <c r="B32" s="78" t="s">
        <v>20</v>
      </c>
      <c r="C32" s="51">
        <v>7502</v>
      </c>
      <c r="D32" s="76">
        <f t="shared" si="0"/>
        <v>7502</v>
      </c>
      <c r="F32" s="93"/>
    </row>
    <row r="33" spans="1:6" x14ac:dyDescent="0.2">
      <c r="A33" s="52"/>
      <c r="B33" s="78" t="s">
        <v>21</v>
      </c>
      <c r="C33" s="51">
        <v>7993</v>
      </c>
      <c r="D33" s="76">
        <f t="shared" si="0"/>
        <v>7993</v>
      </c>
      <c r="F33" s="93"/>
    </row>
    <row r="34" spans="1:6" x14ac:dyDescent="0.2">
      <c r="A34" s="52"/>
      <c r="B34" s="78" t="s">
        <v>22</v>
      </c>
      <c r="C34" s="51">
        <v>14</v>
      </c>
      <c r="D34" s="76">
        <f t="shared" si="0"/>
        <v>14</v>
      </c>
      <c r="F34" s="93"/>
    </row>
    <row r="35" spans="1:6" x14ac:dyDescent="0.2">
      <c r="A35" s="52"/>
      <c r="B35" s="78" t="s">
        <v>23</v>
      </c>
      <c r="C35" s="51">
        <v>96</v>
      </c>
      <c r="D35" s="76">
        <f t="shared" si="0"/>
        <v>96</v>
      </c>
      <c r="F35" s="93"/>
    </row>
    <row r="36" spans="1:6" x14ac:dyDescent="0.2">
      <c r="A36" s="52"/>
      <c r="B36" s="78" t="s">
        <v>24</v>
      </c>
      <c r="C36" s="51">
        <v>1179</v>
      </c>
      <c r="D36" s="76">
        <f t="shared" si="0"/>
        <v>1179</v>
      </c>
      <c r="F36" s="93"/>
    </row>
    <row r="37" spans="1:6" x14ac:dyDescent="0.2">
      <c r="A37" s="52"/>
      <c r="B37" s="78" t="s">
        <v>25</v>
      </c>
      <c r="C37" s="51">
        <v>5</v>
      </c>
      <c r="D37" s="76">
        <f t="shared" si="0"/>
        <v>5</v>
      </c>
      <c r="F37" s="93"/>
    </row>
    <row r="38" spans="1:6" x14ac:dyDescent="0.2">
      <c r="A38" s="52"/>
      <c r="B38" s="78" t="s">
        <v>26</v>
      </c>
      <c r="C38" s="51">
        <v>7026</v>
      </c>
      <c r="D38" s="76">
        <f t="shared" si="0"/>
        <v>7026</v>
      </c>
      <c r="F38" s="93"/>
    </row>
    <row r="39" spans="1:6" x14ac:dyDescent="0.2">
      <c r="A39" s="52"/>
      <c r="B39" s="78" t="s">
        <v>27</v>
      </c>
      <c r="C39" s="51">
        <v>0</v>
      </c>
      <c r="D39" s="76">
        <f t="shared" si="0"/>
        <v>0</v>
      </c>
      <c r="F39" s="93"/>
    </row>
    <row r="40" spans="1:6" x14ac:dyDescent="0.2">
      <c r="A40" s="52"/>
      <c r="B40" s="78" t="s">
        <v>28</v>
      </c>
      <c r="C40" s="51">
        <v>0</v>
      </c>
      <c r="D40" s="76">
        <f t="shared" si="0"/>
        <v>0</v>
      </c>
      <c r="F40" s="93"/>
    </row>
    <row r="41" spans="1:6" x14ac:dyDescent="0.2">
      <c r="A41" s="52"/>
      <c r="B41" s="78" t="s">
        <v>29</v>
      </c>
      <c r="C41" s="51">
        <v>238</v>
      </c>
      <c r="D41" s="76">
        <f t="shared" si="0"/>
        <v>238</v>
      </c>
      <c r="F41" s="93"/>
    </row>
    <row r="42" spans="1:6" x14ac:dyDescent="0.2">
      <c r="A42" s="52"/>
      <c r="B42" s="78" t="s">
        <v>30</v>
      </c>
      <c r="C42" s="51">
        <v>0</v>
      </c>
      <c r="D42" s="76">
        <f t="shared" si="0"/>
        <v>0</v>
      </c>
      <c r="F42" s="93"/>
    </row>
    <row r="43" spans="1:6" x14ac:dyDescent="0.2">
      <c r="A43" s="52"/>
      <c r="B43" s="78" t="s">
        <v>31</v>
      </c>
      <c r="C43" s="51">
        <v>76166</v>
      </c>
      <c r="D43" s="76">
        <f t="shared" si="0"/>
        <v>76166</v>
      </c>
      <c r="F43" s="93"/>
    </row>
    <row r="44" spans="1:6" x14ac:dyDescent="0.2">
      <c r="A44" s="52"/>
      <c r="B44" s="78" t="s">
        <v>32</v>
      </c>
      <c r="C44" s="51">
        <v>3141</v>
      </c>
      <c r="D44" s="76">
        <f t="shared" si="0"/>
        <v>3141</v>
      </c>
      <c r="F44" s="93"/>
    </row>
    <row r="45" spans="1:6" x14ac:dyDescent="0.2">
      <c r="A45" s="52"/>
      <c r="B45" s="78" t="s">
        <v>33</v>
      </c>
      <c r="C45" s="51">
        <v>18</v>
      </c>
      <c r="D45" s="76">
        <f t="shared" si="0"/>
        <v>18</v>
      </c>
      <c r="F45" s="93"/>
    </row>
    <row r="46" spans="1:6" x14ac:dyDescent="0.2">
      <c r="A46" s="52"/>
      <c r="B46" s="78" t="s">
        <v>34</v>
      </c>
      <c r="C46" s="51">
        <v>539</v>
      </c>
      <c r="D46" s="76">
        <f t="shared" si="0"/>
        <v>539</v>
      </c>
      <c r="F46" s="93"/>
    </row>
    <row r="47" spans="1:6" x14ac:dyDescent="0.2">
      <c r="A47" s="52"/>
      <c r="B47" s="78" t="s">
        <v>35</v>
      </c>
      <c r="C47" s="51">
        <v>0</v>
      </c>
      <c r="D47" s="76">
        <f t="shared" si="0"/>
        <v>0</v>
      </c>
      <c r="F47" s="93"/>
    </row>
    <row r="48" spans="1:6" x14ac:dyDescent="0.2">
      <c r="A48" s="52"/>
      <c r="B48" s="78" t="s">
        <v>36</v>
      </c>
      <c r="C48" s="51">
        <v>207</v>
      </c>
      <c r="D48" s="76">
        <f t="shared" si="0"/>
        <v>207</v>
      </c>
      <c r="F48" s="93"/>
    </row>
    <row r="49" spans="1:6" x14ac:dyDescent="0.2">
      <c r="A49" s="52"/>
      <c r="B49" s="78" t="s">
        <v>37</v>
      </c>
      <c r="C49" s="51">
        <v>189219</v>
      </c>
      <c r="D49" s="76">
        <f>SUM(C49:C49)</f>
        <v>189219</v>
      </c>
      <c r="F49" s="93"/>
    </row>
    <row r="50" spans="1:6" x14ac:dyDescent="0.2">
      <c r="A50" s="52"/>
      <c r="B50" s="78" t="s">
        <v>38</v>
      </c>
      <c r="C50" s="51">
        <v>280</v>
      </c>
      <c r="D50" s="76">
        <f t="shared" si="0"/>
        <v>280</v>
      </c>
      <c r="F50" s="93"/>
    </row>
    <row r="51" spans="1:6" x14ac:dyDescent="0.2">
      <c r="A51" s="52"/>
      <c r="B51" s="78" t="s">
        <v>39</v>
      </c>
      <c r="C51" s="51">
        <v>280</v>
      </c>
      <c r="D51" s="76">
        <f t="shared" si="0"/>
        <v>280</v>
      </c>
      <c r="F51" s="93"/>
    </row>
    <row r="52" spans="1:6" x14ac:dyDescent="0.2">
      <c r="A52" s="52"/>
      <c r="B52" s="79" t="s">
        <v>40</v>
      </c>
      <c r="C52" s="51">
        <v>309727</v>
      </c>
      <c r="D52" s="76">
        <f>SUM(C52:C52)</f>
        <v>309727</v>
      </c>
      <c r="F52" s="93"/>
    </row>
    <row r="53" spans="1:6" x14ac:dyDescent="0.2">
      <c r="A53" s="52"/>
      <c r="B53" s="78" t="s">
        <v>41</v>
      </c>
      <c r="C53" s="51">
        <v>0</v>
      </c>
      <c r="D53" s="76">
        <f t="shared" si="0"/>
        <v>0</v>
      </c>
      <c r="F53" s="93"/>
    </row>
    <row r="54" spans="1:6" ht="12" thickBot="1" x14ac:dyDescent="0.25">
      <c r="A54" s="52"/>
      <c r="B54" s="97" t="s">
        <v>42</v>
      </c>
      <c r="C54" s="98">
        <v>41</v>
      </c>
      <c r="D54" s="150">
        <f t="shared" si="0"/>
        <v>41</v>
      </c>
      <c r="F54" s="93"/>
    </row>
    <row r="55" spans="1:6" ht="12.6" thickBot="1" x14ac:dyDescent="0.3">
      <c r="A55" s="52"/>
      <c r="B55" s="174" t="s">
        <v>43</v>
      </c>
      <c r="C55" s="175">
        <f>SUM(C12:C54)</f>
        <v>673687</v>
      </c>
      <c r="D55" s="176">
        <f>SUM(D12:D54)</f>
        <v>673687</v>
      </c>
      <c r="F55" s="157"/>
    </row>
    <row r="56" spans="1:6" x14ac:dyDescent="0.2">
      <c r="A56" s="52"/>
      <c r="B56" s="52"/>
      <c r="C56" s="52"/>
      <c r="D56" s="52"/>
      <c r="E56" s="77"/>
    </row>
    <row r="57" spans="1:6" ht="12" x14ac:dyDescent="0.25">
      <c r="C57" s="85"/>
      <c r="D57" s="85"/>
      <c r="E57" s="83"/>
    </row>
    <row r="58" spans="1:6" x14ac:dyDescent="0.2">
      <c r="A58" s="53"/>
      <c r="B58" s="53"/>
      <c r="C58" s="53"/>
      <c r="D58" s="53"/>
      <c r="E58" s="53"/>
    </row>
    <row r="59" spans="1:6" x14ac:dyDescent="0.2">
      <c r="A59" s="52"/>
      <c r="B59" s="53"/>
      <c r="C59" s="53"/>
      <c r="D59" s="77"/>
      <c r="E59" s="52"/>
    </row>
    <row r="60" spans="1:6" x14ac:dyDescent="0.2">
      <c r="A60" s="52"/>
      <c r="B60" s="53"/>
      <c r="C60" s="53"/>
      <c r="D60" s="52"/>
      <c r="E60" s="52"/>
    </row>
    <row r="61" spans="1:6" x14ac:dyDescent="0.2">
      <c r="A61" s="52"/>
      <c r="B61" s="53"/>
      <c r="C61" s="53"/>
      <c r="D61" s="52"/>
      <c r="E61" s="52"/>
    </row>
    <row r="62" spans="1:6" x14ac:dyDescent="0.2">
      <c r="A62" s="52"/>
      <c r="B62" s="52"/>
      <c r="C62" s="52"/>
      <c r="D62" s="52"/>
      <c r="E62" s="52"/>
    </row>
    <row r="63" spans="1:6" x14ac:dyDescent="0.2">
      <c r="A63" s="52"/>
      <c r="B63" s="52"/>
      <c r="C63" s="52"/>
      <c r="D63" s="52"/>
      <c r="E63" s="52"/>
    </row>
    <row r="64" spans="1:6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x14ac:dyDescent="0.2">
      <c r="A75" s="52"/>
      <c r="B75" s="52"/>
      <c r="C75" s="52"/>
      <c r="D75" s="52"/>
      <c r="E75" s="52"/>
    </row>
    <row r="76" spans="1:5" x14ac:dyDescent="0.2">
      <c r="A76" s="52"/>
      <c r="B76" s="52"/>
      <c r="C76" s="52"/>
      <c r="D76" s="52"/>
      <c r="E76" s="52"/>
    </row>
    <row r="77" spans="1:5" x14ac:dyDescent="0.2">
      <c r="A77" s="52"/>
      <c r="B77" s="52"/>
      <c r="C77" s="52"/>
      <c r="D77" s="52"/>
      <c r="E77" s="52"/>
    </row>
    <row r="78" spans="1:5" x14ac:dyDescent="0.2">
      <c r="A78" s="52"/>
      <c r="B78" s="52"/>
      <c r="C78" s="52"/>
      <c r="D78" s="52"/>
      <c r="E78" s="52"/>
    </row>
    <row r="79" spans="1:5" x14ac:dyDescent="0.2">
      <c r="A79" s="52"/>
      <c r="B79" s="52"/>
      <c r="C79" s="52"/>
      <c r="D79" s="52"/>
      <c r="E79" s="52"/>
    </row>
    <row r="80" spans="1:5" ht="12" x14ac:dyDescent="0.25">
      <c r="A80" s="52"/>
      <c r="B80" s="195" t="s">
        <v>116</v>
      </c>
      <c r="C80" s="195"/>
      <c r="D80" s="195"/>
      <c r="E80" s="195"/>
    </row>
    <row r="81" spans="1:5" x14ac:dyDescent="0.2">
      <c r="A81" s="52"/>
      <c r="B81" s="196" t="s">
        <v>114</v>
      </c>
      <c r="C81" s="196"/>
      <c r="D81" s="196"/>
      <c r="E81" s="196"/>
    </row>
    <row r="82" spans="1:5" x14ac:dyDescent="0.2">
      <c r="A82" s="52"/>
      <c r="B82" s="52"/>
      <c r="C82" s="52"/>
      <c r="D82" s="196"/>
      <c r="E82" s="196"/>
    </row>
    <row r="83" spans="1:5" ht="12" x14ac:dyDescent="0.25">
      <c r="A83" s="52"/>
      <c r="B83" s="52"/>
      <c r="C83" s="55" t="s">
        <v>44</v>
      </c>
      <c r="D83" s="80"/>
      <c r="E83" s="55" t="s">
        <v>45</v>
      </c>
    </row>
    <row r="84" spans="1:5" x14ac:dyDescent="0.2">
      <c r="A84" s="52"/>
      <c r="B84" s="52"/>
      <c r="C84" s="52"/>
      <c r="D84" s="52"/>
      <c r="E84" s="52"/>
    </row>
    <row r="85" spans="1:5" ht="36" x14ac:dyDescent="0.25">
      <c r="A85" s="52"/>
      <c r="B85" s="91" t="s">
        <v>101</v>
      </c>
      <c r="C85" s="92">
        <v>3368434</v>
      </c>
      <c r="D85" s="89" t="s">
        <v>47</v>
      </c>
      <c r="E85" s="92">
        <v>673687</v>
      </c>
    </row>
    <row r="86" spans="1:5" ht="12" x14ac:dyDescent="0.25">
      <c r="A86" s="52"/>
      <c r="B86" s="52"/>
      <c r="C86" s="81"/>
      <c r="D86" s="55"/>
      <c r="E86" s="81"/>
    </row>
    <row r="87" spans="1:5" ht="12" x14ac:dyDescent="0.25">
      <c r="A87" s="52"/>
      <c r="B87" s="52"/>
      <c r="C87" s="54"/>
      <c r="D87" s="57"/>
      <c r="E87" s="54"/>
    </row>
    <row r="88" spans="1:5" ht="12.6" thickBot="1" x14ac:dyDescent="0.3">
      <c r="A88" s="52"/>
      <c r="B88" s="57" t="s">
        <v>52</v>
      </c>
      <c r="C88" s="84">
        <f>SUM(C85:C86)</f>
        <v>3368434</v>
      </c>
      <c r="D88" s="52"/>
      <c r="E88" s="84">
        <f>SUM(E85:E86)</f>
        <v>673687</v>
      </c>
    </row>
    <row r="89" spans="1:5" ht="12" thickTop="1" x14ac:dyDescent="0.2">
      <c r="A89" s="52"/>
      <c r="B89" s="52"/>
      <c r="C89" s="52"/>
      <c r="D89" s="52"/>
      <c r="E89" s="52"/>
    </row>
    <row r="90" spans="1:5" x14ac:dyDescent="0.2">
      <c r="A90" s="52"/>
      <c r="B90" s="52"/>
      <c r="C90" s="52"/>
      <c r="D90" s="52"/>
      <c r="E90" s="53"/>
    </row>
    <row r="91" spans="1:5" ht="12" x14ac:dyDescent="0.25">
      <c r="A91" s="52"/>
      <c r="B91" s="52"/>
      <c r="C91" s="52"/>
      <c r="D91" s="52"/>
      <c r="E91" s="54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  <row r="127" spans="1:5" x14ac:dyDescent="0.2">
      <c r="A127" s="52"/>
      <c r="B127" s="52"/>
      <c r="C127" s="52"/>
      <c r="D127" s="52"/>
      <c r="E127" s="52"/>
    </row>
    <row r="128" spans="1:5" x14ac:dyDescent="0.2">
      <c r="A128" s="52"/>
      <c r="B128" s="52"/>
      <c r="C128" s="52"/>
      <c r="D128" s="52"/>
      <c r="E128" s="52"/>
    </row>
    <row r="129" spans="1:5" x14ac:dyDescent="0.2">
      <c r="A129" s="52"/>
      <c r="B129" s="52"/>
      <c r="C129" s="52"/>
      <c r="D129" s="52"/>
      <c r="E129" s="52"/>
    </row>
    <row r="130" spans="1:5" x14ac:dyDescent="0.2">
      <c r="A130" s="52"/>
      <c r="B130" s="52"/>
      <c r="C130" s="52"/>
      <c r="D130" s="52"/>
      <c r="E130" s="52"/>
    </row>
    <row r="131" spans="1:5" x14ac:dyDescent="0.2">
      <c r="A131" s="52"/>
      <c r="B131" s="52"/>
      <c r="C131" s="52"/>
      <c r="D131" s="52"/>
      <c r="E131" s="52"/>
    </row>
    <row r="132" spans="1:5" x14ac:dyDescent="0.2">
      <c r="A132" s="52"/>
      <c r="B132" s="52"/>
      <c r="C132" s="52"/>
      <c r="D132" s="52"/>
      <c r="E132" s="52"/>
    </row>
    <row r="133" spans="1:5" x14ac:dyDescent="0.2">
      <c r="A133" s="52"/>
      <c r="B133" s="52"/>
      <c r="C133" s="52"/>
      <c r="D133" s="52"/>
      <c r="E133" s="52"/>
    </row>
    <row r="134" spans="1:5" x14ac:dyDescent="0.2">
      <c r="A134" s="52"/>
      <c r="B134" s="52"/>
      <c r="C134" s="52"/>
      <c r="D134" s="52"/>
      <c r="E134" s="52"/>
    </row>
    <row r="135" spans="1:5" x14ac:dyDescent="0.2">
      <c r="A135" s="52"/>
      <c r="B135" s="52"/>
      <c r="C135" s="52"/>
      <c r="D135" s="52"/>
      <c r="E135" s="52"/>
    </row>
    <row r="136" spans="1:5" x14ac:dyDescent="0.2">
      <c r="A136" s="52"/>
      <c r="B136" s="52"/>
      <c r="C136" s="52"/>
      <c r="D136" s="52"/>
      <c r="E136" s="52"/>
    </row>
    <row r="137" spans="1:5" x14ac:dyDescent="0.2">
      <c r="A137" s="52"/>
      <c r="B137" s="52"/>
      <c r="C137" s="52"/>
      <c r="D137" s="52"/>
      <c r="E137" s="52"/>
    </row>
    <row r="138" spans="1:5" x14ac:dyDescent="0.2">
      <c r="A138" s="52"/>
      <c r="B138" s="52"/>
      <c r="C138" s="52"/>
      <c r="D138" s="52"/>
      <c r="E138" s="52"/>
    </row>
  </sheetData>
  <mergeCells count="5">
    <mergeCell ref="A6:E6"/>
    <mergeCell ref="B7:D7"/>
    <mergeCell ref="B80:E80"/>
    <mergeCell ref="B81:E81"/>
    <mergeCell ref="D82:E82"/>
  </mergeCells>
  <printOptions horizontalCentered="1" verticalCentered="1"/>
  <pageMargins left="0.12" right="0.12" top="0.53" bottom="0.31496062992125984" header="0.31496062992125984" footer="0.31496062992125984"/>
  <pageSetup scale="9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020B-92B1-474D-A0FA-F49AD488D661}">
  <sheetPr>
    <tabColor rgb="FFFF0000"/>
  </sheetPr>
  <dimension ref="A6:Z140"/>
  <sheetViews>
    <sheetView view="pageBreakPreview" zoomScale="60" zoomScaleNormal="110" workbookViewId="0">
      <selection activeCell="D130" sqref="D130"/>
    </sheetView>
  </sheetViews>
  <sheetFormatPr baseColWidth="10" defaultColWidth="11.44140625" defaultRowHeight="11.4" x14ac:dyDescent="0.2"/>
  <cols>
    <col min="1" max="1" width="19.33203125" style="5" customWidth="1"/>
    <col min="2" max="3" width="13.33203125" style="5" customWidth="1"/>
    <col min="4" max="4" width="12.33203125" style="5" bestFit="1" customWidth="1"/>
    <col min="5" max="5" width="12" style="5" customWidth="1"/>
    <col min="6" max="6" width="11.33203125" style="5" customWidth="1"/>
    <col min="7" max="7" width="16.109375" style="5" customWidth="1"/>
    <col min="8" max="8" width="19.109375" style="5" customWidth="1"/>
    <col min="9" max="9" width="14.6640625" style="5" customWidth="1"/>
    <col min="10" max="10" width="12.88671875" style="5" bestFit="1" customWidth="1"/>
    <col min="11" max="11" width="12.33203125" style="5" customWidth="1"/>
    <col min="12" max="12" width="13.33203125" style="5" bestFit="1" customWidth="1"/>
    <col min="13" max="13" width="12.33203125" style="5" customWidth="1"/>
    <col min="14" max="14" width="18" style="5" bestFit="1" customWidth="1"/>
    <col min="15" max="15" width="22.88671875" style="5" bestFit="1" customWidth="1"/>
    <col min="16" max="16" width="14.44140625" style="5" customWidth="1"/>
    <col min="17" max="17" width="4.6640625" style="9" hidden="1" customWidth="1"/>
    <col min="18" max="18" width="16.33203125" style="36" hidden="1" customWidth="1"/>
    <col min="19" max="19" width="13.88671875" style="5" hidden="1" customWidth="1"/>
    <col min="20" max="20" width="2" style="5" hidden="1" customWidth="1"/>
    <col min="21" max="21" width="13.33203125" style="5" bestFit="1" customWidth="1"/>
    <col min="22" max="22" width="12.88671875" style="5" bestFit="1" customWidth="1"/>
    <col min="23" max="23" width="3" style="5" customWidth="1"/>
    <col min="24" max="24" width="11.44140625" style="5"/>
    <col min="25" max="25" width="13.33203125" style="5" bestFit="1" customWidth="1"/>
    <col min="26" max="16384" width="11.44140625" style="5"/>
  </cols>
  <sheetData>
    <row r="6" spans="1:26" ht="13.8" x14ac:dyDescent="0.25">
      <c r="A6" s="190" t="s">
        <v>117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26" ht="13.8" x14ac:dyDescent="0.25">
      <c r="A7" s="191" t="s">
        <v>114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26" ht="13.2" x14ac:dyDescent="0.25">
      <c r="A8" s="198" t="s">
        <v>118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26" ht="13.8" thickBot="1" x14ac:dyDescent="0.3">
      <c r="A9" s="199" t="s">
        <v>119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</row>
    <row r="10" spans="1:26" s="14" customFormat="1" ht="10.199999999999999" x14ac:dyDescent="0.2">
      <c r="A10" s="11"/>
      <c r="B10" s="12"/>
      <c r="C10" s="12" t="s">
        <v>62</v>
      </c>
      <c r="D10" s="12" t="s">
        <v>62</v>
      </c>
      <c r="E10" s="12"/>
      <c r="F10" s="12" t="s">
        <v>84</v>
      </c>
      <c r="G10" s="12" t="s">
        <v>53</v>
      </c>
      <c r="H10" s="13" t="s">
        <v>54</v>
      </c>
      <c r="I10" s="13" t="s">
        <v>67</v>
      </c>
      <c r="J10" s="13" t="s">
        <v>55</v>
      </c>
      <c r="K10" s="13" t="s">
        <v>72</v>
      </c>
      <c r="L10" s="13" t="s">
        <v>62</v>
      </c>
      <c r="M10" s="13" t="s">
        <v>72</v>
      </c>
      <c r="N10" s="43" t="s">
        <v>55</v>
      </c>
      <c r="O10" s="43" t="s">
        <v>99</v>
      </c>
      <c r="P10" s="12"/>
      <c r="Q10" s="34"/>
      <c r="R10" s="34"/>
    </row>
    <row r="11" spans="1:26" s="14" customFormat="1" ht="11.25" customHeight="1" x14ac:dyDescent="0.25">
      <c r="A11" s="15" t="s">
        <v>56</v>
      </c>
      <c r="B11" s="16" t="s">
        <v>46</v>
      </c>
      <c r="C11" s="16" t="s">
        <v>63</v>
      </c>
      <c r="D11" s="16" t="s">
        <v>58</v>
      </c>
      <c r="E11" s="16" t="s">
        <v>59</v>
      </c>
      <c r="F11" s="73" t="s">
        <v>85</v>
      </c>
      <c r="G11" s="16" t="s">
        <v>59</v>
      </c>
      <c r="H11" s="17" t="s">
        <v>60</v>
      </c>
      <c r="I11" s="17" t="s">
        <v>68</v>
      </c>
      <c r="J11" s="17" t="s">
        <v>61</v>
      </c>
      <c r="K11" s="17" t="s">
        <v>73</v>
      </c>
      <c r="L11" s="17" t="s">
        <v>64</v>
      </c>
      <c r="M11" s="17" t="s">
        <v>74</v>
      </c>
      <c r="N11" s="47" t="s">
        <v>87</v>
      </c>
      <c r="O11" s="47" t="s">
        <v>97</v>
      </c>
      <c r="P11" s="16" t="s">
        <v>52</v>
      </c>
      <c r="Q11" s="34"/>
      <c r="R11" s="34"/>
    </row>
    <row r="12" spans="1:26" s="14" customFormat="1" ht="11.25" customHeight="1" thickBot="1" x14ac:dyDescent="0.25">
      <c r="A12" s="18"/>
      <c r="B12" s="19"/>
      <c r="C12" s="19" t="s">
        <v>57</v>
      </c>
      <c r="D12" s="19"/>
      <c r="E12" s="19"/>
      <c r="F12" s="74" t="s">
        <v>86</v>
      </c>
      <c r="G12" s="19"/>
      <c r="H12" s="19"/>
      <c r="I12" s="19" t="s">
        <v>69</v>
      </c>
      <c r="J12" s="19"/>
      <c r="K12" s="19"/>
      <c r="L12" s="19"/>
      <c r="M12" s="19"/>
      <c r="N12" s="90" t="s">
        <v>88</v>
      </c>
      <c r="O12" s="90" t="s">
        <v>100</v>
      </c>
      <c r="P12" s="19"/>
      <c r="Q12" s="34"/>
      <c r="R12" s="34"/>
    </row>
    <row r="13" spans="1:26" ht="12" x14ac:dyDescent="0.25">
      <c r="A13" s="1"/>
      <c r="B13" s="2"/>
      <c r="C13" s="2"/>
      <c r="D13" s="2"/>
      <c r="E13" s="3"/>
      <c r="F13" s="3"/>
      <c r="G13" s="2"/>
      <c r="H13" s="2"/>
      <c r="I13" s="2"/>
      <c r="J13" s="2"/>
      <c r="K13" s="2"/>
      <c r="L13" s="2"/>
      <c r="M13" s="2"/>
      <c r="N13" s="2"/>
      <c r="O13" s="2"/>
      <c r="P13" s="4"/>
    </row>
    <row r="14" spans="1:26" s="7" customFormat="1" x14ac:dyDescent="0.2">
      <c r="A14" s="6" t="s">
        <v>0</v>
      </c>
      <c r="B14" s="20">
        <v>2028065</v>
      </c>
      <c r="C14" s="20">
        <v>457918</v>
      </c>
      <c r="D14" s="20">
        <v>38676</v>
      </c>
      <c r="E14" s="20">
        <v>67766</v>
      </c>
      <c r="F14" s="20">
        <v>13668</v>
      </c>
      <c r="G14" s="20">
        <v>13023</v>
      </c>
      <c r="H14" s="20">
        <v>22071</v>
      </c>
      <c r="I14" s="20">
        <v>149463</v>
      </c>
      <c r="J14" s="20">
        <v>189200</v>
      </c>
      <c r="K14" s="20">
        <v>0</v>
      </c>
      <c r="L14" s="20">
        <v>0</v>
      </c>
      <c r="M14" s="20">
        <v>0</v>
      </c>
      <c r="N14" s="29">
        <v>48359</v>
      </c>
      <c r="O14" s="29">
        <v>54</v>
      </c>
      <c r="P14" s="21">
        <f>SUM(B14:O14)</f>
        <v>3028263</v>
      </c>
      <c r="Q14" s="9"/>
      <c r="R14" s="9" t="e">
        <f>'[2]NOVIEMBRE 2025'!N13+#REF!+'[2]FDO FOM MPAL CONVENIO'!D12+'[2]IMPTO ENAJ.BEBIDAS CONT ALCOHOL'!D12</f>
        <v>#REF!</v>
      </c>
      <c r="S14" s="9" t="e">
        <f>R14-P14</f>
        <v>#REF!</v>
      </c>
      <c r="U14" s="9"/>
      <c r="V14" s="9"/>
      <c r="Y14" s="9"/>
      <c r="Z14" s="9"/>
    </row>
    <row r="15" spans="1:26" s="7" customFormat="1" x14ac:dyDescent="0.2">
      <c r="A15" s="8" t="s">
        <v>1</v>
      </c>
      <c r="B15" s="20">
        <v>3620854</v>
      </c>
      <c r="C15" s="20">
        <v>817557</v>
      </c>
      <c r="D15" s="20">
        <v>69051</v>
      </c>
      <c r="E15" s="20">
        <v>120988</v>
      </c>
      <c r="F15" s="20">
        <v>24403</v>
      </c>
      <c r="G15" s="20">
        <v>23251</v>
      </c>
      <c r="H15" s="20">
        <v>55868</v>
      </c>
      <c r="I15" s="20">
        <v>201609</v>
      </c>
      <c r="J15" s="20">
        <v>161540</v>
      </c>
      <c r="K15" s="20">
        <v>29</v>
      </c>
      <c r="L15" s="20">
        <v>0</v>
      </c>
      <c r="M15" s="20">
        <v>0</v>
      </c>
      <c r="N15" s="29">
        <v>102193</v>
      </c>
      <c r="O15" s="29">
        <v>60</v>
      </c>
      <c r="P15" s="21">
        <f t="shared" ref="P15:P56" si="0">SUM(B15:O15)</f>
        <v>5197403</v>
      </c>
      <c r="Q15" s="9"/>
      <c r="R15" s="9" t="e">
        <f>'[2]NOVIEMBRE 2025'!N14+#REF!+'[2]FDO FOM MPAL CONVENIO'!D13+'[2]IMPTO ENAJ.BEBIDAS CONT ALCOHOL'!D13</f>
        <v>#REF!</v>
      </c>
      <c r="S15" s="9" t="e">
        <f t="shared" ref="S15:S57" si="1">R15-P15</f>
        <v>#REF!</v>
      </c>
      <c r="U15" s="9"/>
      <c r="V15" s="9"/>
      <c r="Y15" s="9"/>
      <c r="Z15" s="9"/>
    </row>
    <row r="16" spans="1:26" s="7" customFormat="1" x14ac:dyDescent="0.2">
      <c r="A16" s="8" t="s">
        <v>2</v>
      </c>
      <c r="B16" s="20">
        <v>25111158</v>
      </c>
      <c r="C16" s="20">
        <v>5669878</v>
      </c>
      <c r="D16" s="20">
        <v>478879</v>
      </c>
      <c r="E16" s="20">
        <v>839067</v>
      </c>
      <c r="F16" s="20">
        <v>169237</v>
      </c>
      <c r="G16" s="20">
        <v>161251</v>
      </c>
      <c r="H16" s="20">
        <v>55868</v>
      </c>
      <c r="I16" s="20">
        <v>1104942</v>
      </c>
      <c r="J16" s="20">
        <v>205284</v>
      </c>
      <c r="K16" s="20">
        <v>73</v>
      </c>
      <c r="L16" s="20">
        <v>7856395</v>
      </c>
      <c r="M16" s="20">
        <v>0</v>
      </c>
      <c r="N16" s="29">
        <v>2119699</v>
      </c>
      <c r="O16" s="29">
        <v>51043</v>
      </c>
      <c r="P16" s="21">
        <f t="shared" si="0"/>
        <v>43822774</v>
      </c>
      <c r="Q16" s="9"/>
      <c r="R16" s="9" t="e">
        <f>'[2]NOVIEMBRE 2025'!N15+#REF!+'[2]FDO FOM MPAL CONVENIO'!D14+'[2]IMPTO ENAJ.BEBIDAS CONT ALCOHOL'!D14</f>
        <v>#REF!</v>
      </c>
      <c r="S16" s="9" t="e">
        <f t="shared" si="1"/>
        <v>#REF!</v>
      </c>
      <c r="U16" s="9"/>
      <c r="V16" s="9"/>
      <c r="Y16" s="9"/>
      <c r="Z16" s="9"/>
    </row>
    <row r="17" spans="1:26" s="7" customFormat="1" x14ac:dyDescent="0.2">
      <c r="A17" s="8" t="s">
        <v>3</v>
      </c>
      <c r="B17" s="20">
        <v>1976453</v>
      </c>
      <c r="C17" s="20">
        <v>446265</v>
      </c>
      <c r="D17" s="20">
        <v>37692</v>
      </c>
      <c r="E17" s="20">
        <v>66041</v>
      </c>
      <c r="F17" s="20">
        <v>13320</v>
      </c>
      <c r="G17" s="20">
        <v>12692</v>
      </c>
      <c r="H17" s="20">
        <v>22071</v>
      </c>
      <c r="I17" s="20">
        <v>133711</v>
      </c>
      <c r="J17" s="20">
        <v>168878</v>
      </c>
      <c r="K17" s="20">
        <v>0</v>
      </c>
      <c r="L17" s="20">
        <v>870</v>
      </c>
      <c r="M17" s="20">
        <v>0</v>
      </c>
      <c r="N17" s="29">
        <v>51357</v>
      </c>
      <c r="O17" s="29">
        <v>27</v>
      </c>
      <c r="P17" s="21">
        <f>SUM(B17:O17)</f>
        <v>2929377</v>
      </c>
      <c r="Q17" s="9"/>
      <c r="R17" s="9" t="e">
        <f>'[2]NOVIEMBRE 2025'!N16+#REF!+'[2]FDO FOM MPAL CONVENIO'!D15+'[2]IMPTO ENAJ.BEBIDAS CONT ALCOHOL'!D15</f>
        <v>#REF!</v>
      </c>
      <c r="S17" s="9" t="e">
        <f t="shared" si="1"/>
        <v>#REF!</v>
      </c>
      <c r="U17" s="9"/>
      <c r="V17" s="9"/>
      <c r="Y17" s="9"/>
      <c r="Z17" s="9"/>
    </row>
    <row r="18" spans="1:26" s="7" customFormat="1" x14ac:dyDescent="0.2">
      <c r="A18" s="8" t="s">
        <v>4</v>
      </c>
      <c r="B18" s="20">
        <v>1611423</v>
      </c>
      <c r="C18" s="20">
        <v>363844</v>
      </c>
      <c r="D18" s="20">
        <v>30730</v>
      </c>
      <c r="E18" s="20">
        <v>53844</v>
      </c>
      <c r="F18" s="20">
        <v>10860</v>
      </c>
      <c r="G18" s="20">
        <v>10348</v>
      </c>
      <c r="H18" s="20">
        <v>22071</v>
      </c>
      <c r="I18" s="20">
        <v>227139</v>
      </c>
      <c r="J18" s="20">
        <v>352111</v>
      </c>
      <c r="K18" s="20">
        <v>0</v>
      </c>
      <c r="L18" s="20">
        <v>63523</v>
      </c>
      <c r="M18" s="20">
        <v>0</v>
      </c>
      <c r="N18" s="29">
        <v>51421</v>
      </c>
      <c r="O18" s="29">
        <v>105</v>
      </c>
      <c r="P18" s="21">
        <f t="shared" si="0"/>
        <v>2797419</v>
      </c>
      <c r="Q18" s="9"/>
      <c r="R18" s="9" t="e">
        <f>'[2]NOVIEMBRE 2025'!N17+#REF!+'[2]FDO FOM MPAL CONVENIO'!D16+'[2]IMPTO ENAJ.BEBIDAS CONT ALCOHOL'!D16</f>
        <v>#REF!</v>
      </c>
      <c r="S18" s="9" t="e">
        <f t="shared" si="1"/>
        <v>#REF!</v>
      </c>
      <c r="U18" s="9"/>
      <c r="V18" s="9"/>
      <c r="Y18" s="9"/>
      <c r="Z18" s="9"/>
    </row>
    <row r="19" spans="1:26" s="7" customFormat="1" x14ac:dyDescent="0.2">
      <c r="A19" s="8" t="s">
        <v>5</v>
      </c>
      <c r="B19" s="20">
        <v>1789591</v>
      </c>
      <c r="C19" s="20">
        <v>404073</v>
      </c>
      <c r="D19" s="20">
        <v>34128</v>
      </c>
      <c r="E19" s="20">
        <v>59798</v>
      </c>
      <c r="F19" s="20">
        <v>12061</v>
      </c>
      <c r="G19" s="20">
        <v>11492</v>
      </c>
      <c r="H19" s="20">
        <v>22071</v>
      </c>
      <c r="I19" s="20">
        <v>162421</v>
      </c>
      <c r="J19" s="20">
        <v>224558</v>
      </c>
      <c r="K19" s="20">
        <v>0</v>
      </c>
      <c r="L19" s="20">
        <v>0</v>
      </c>
      <c r="M19" s="20">
        <v>0</v>
      </c>
      <c r="N19" s="29">
        <v>58113</v>
      </c>
      <c r="O19" s="29">
        <v>0</v>
      </c>
      <c r="P19" s="21">
        <f t="shared" si="0"/>
        <v>2778306</v>
      </c>
      <c r="Q19" s="9"/>
      <c r="R19" s="9" t="e">
        <f>'[2]NOVIEMBRE 2025'!N18+#REF!+'[2]FDO FOM MPAL CONVENIO'!D17+'[2]IMPTO ENAJ.BEBIDAS CONT ALCOHOL'!D17</f>
        <v>#REF!</v>
      </c>
      <c r="S19" s="9" t="e">
        <f t="shared" si="1"/>
        <v>#REF!</v>
      </c>
      <c r="U19" s="9"/>
      <c r="V19" s="9"/>
      <c r="Y19" s="9"/>
      <c r="Z19" s="9"/>
    </row>
    <row r="20" spans="1:26" s="7" customFormat="1" x14ac:dyDescent="0.2">
      <c r="A20" s="8" t="s">
        <v>6</v>
      </c>
      <c r="B20" s="20">
        <v>2715411</v>
      </c>
      <c r="C20" s="20">
        <v>613116</v>
      </c>
      <c r="D20" s="20">
        <v>51784</v>
      </c>
      <c r="E20" s="20">
        <v>90733</v>
      </c>
      <c r="F20" s="20">
        <v>18301</v>
      </c>
      <c r="G20" s="20">
        <v>17437</v>
      </c>
      <c r="H20" s="20">
        <v>55868</v>
      </c>
      <c r="I20" s="20">
        <v>176899</v>
      </c>
      <c r="J20" s="20">
        <v>194146</v>
      </c>
      <c r="K20" s="20">
        <v>0</v>
      </c>
      <c r="L20" s="20">
        <v>728757</v>
      </c>
      <c r="M20" s="20">
        <v>0</v>
      </c>
      <c r="N20" s="29">
        <v>107005</v>
      </c>
      <c r="O20" s="29">
        <v>1064</v>
      </c>
      <c r="P20" s="21">
        <f t="shared" si="0"/>
        <v>4770521</v>
      </c>
      <c r="Q20" s="9"/>
      <c r="R20" s="9" t="e">
        <f>'[2]NOVIEMBRE 2025'!N19+#REF!+'[2]FDO FOM MPAL CONVENIO'!D18+'[2]IMPTO ENAJ.BEBIDAS CONT ALCOHOL'!D18</f>
        <v>#REF!</v>
      </c>
      <c r="S20" s="9" t="e">
        <f t="shared" si="1"/>
        <v>#REF!</v>
      </c>
      <c r="U20" s="9"/>
      <c r="V20" s="9"/>
      <c r="Y20" s="9"/>
      <c r="Z20" s="9"/>
    </row>
    <row r="21" spans="1:26" s="7" customFormat="1" x14ac:dyDescent="0.2">
      <c r="A21" s="8" t="s">
        <v>7</v>
      </c>
      <c r="B21" s="20">
        <v>1561551</v>
      </c>
      <c r="C21" s="20">
        <v>352584</v>
      </c>
      <c r="D21" s="20">
        <v>29779</v>
      </c>
      <c r="E21" s="20">
        <v>52178</v>
      </c>
      <c r="F21" s="20">
        <v>10524</v>
      </c>
      <c r="G21" s="20">
        <v>10027</v>
      </c>
      <c r="H21" s="20">
        <v>22071</v>
      </c>
      <c r="I21" s="20">
        <v>183817</v>
      </c>
      <c r="J21" s="20">
        <v>280724</v>
      </c>
      <c r="K21" s="20">
        <v>0</v>
      </c>
      <c r="L21" s="20">
        <v>125375</v>
      </c>
      <c r="M21" s="20">
        <v>0</v>
      </c>
      <c r="N21" s="29">
        <v>42292</v>
      </c>
      <c r="O21" s="29">
        <v>0</v>
      </c>
      <c r="P21" s="21">
        <f t="shared" si="0"/>
        <v>2670922</v>
      </c>
      <c r="Q21" s="9"/>
      <c r="R21" s="9" t="e">
        <f>'[2]NOVIEMBRE 2025'!N20+#REF!+'[2]FDO FOM MPAL CONVENIO'!D19+'[2]IMPTO ENAJ.BEBIDAS CONT ALCOHOL'!D19</f>
        <v>#REF!</v>
      </c>
      <c r="S21" s="9" t="e">
        <f t="shared" si="1"/>
        <v>#REF!</v>
      </c>
      <c r="U21" s="9"/>
      <c r="V21" s="9"/>
      <c r="Y21" s="9"/>
      <c r="Z21" s="9"/>
    </row>
    <row r="22" spans="1:26" s="7" customFormat="1" x14ac:dyDescent="0.2">
      <c r="A22" s="8" t="s">
        <v>8</v>
      </c>
      <c r="B22" s="20">
        <v>21114903</v>
      </c>
      <c r="C22" s="20">
        <v>4767559</v>
      </c>
      <c r="D22" s="20">
        <v>402669</v>
      </c>
      <c r="E22" s="20">
        <v>705536</v>
      </c>
      <c r="F22" s="20">
        <v>142304</v>
      </c>
      <c r="G22" s="20">
        <v>135589</v>
      </c>
      <c r="H22" s="20">
        <v>55868</v>
      </c>
      <c r="I22" s="20">
        <v>868935</v>
      </c>
      <c r="J22" s="20">
        <v>199156</v>
      </c>
      <c r="K22" s="20">
        <v>0</v>
      </c>
      <c r="L22" s="20">
        <v>2890398</v>
      </c>
      <c r="M22" s="20">
        <v>0</v>
      </c>
      <c r="N22" s="29">
        <v>0</v>
      </c>
      <c r="O22" s="29">
        <v>521</v>
      </c>
      <c r="P22" s="21">
        <f t="shared" si="0"/>
        <v>31283438</v>
      </c>
      <c r="Q22" s="9"/>
      <c r="R22" s="9" t="e">
        <f>'[2]NOVIEMBRE 2025'!N21+#REF!+'[2]FDO FOM MPAL CONVENIO'!D20+'[2]IMPTO ENAJ.BEBIDAS CONT ALCOHOL'!D20</f>
        <v>#REF!</v>
      </c>
      <c r="S22" s="9" t="e">
        <f t="shared" si="1"/>
        <v>#REF!</v>
      </c>
      <c r="U22" s="9"/>
      <c r="V22" s="9"/>
      <c r="Y22" s="9"/>
      <c r="Z22" s="9"/>
    </row>
    <row r="23" spans="1:26" s="7" customFormat="1" x14ac:dyDescent="0.2">
      <c r="A23" s="8" t="s">
        <v>9</v>
      </c>
      <c r="B23" s="20">
        <v>1354412</v>
      </c>
      <c r="C23" s="20">
        <v>305814</v>
      </c>
      <c r="D23" s="20">
        <v>25829</v>
      </c>
      <c r="E23" s="20">
        <v>45256</v>
      </c>
      <c r="F23" s="20">
        <v>9128</v>
      </c>
      <c r="G23" s="20">
        <v>8697</v>
      </c>
      <c r="H23" s="20">
        <v>22071</v>
      </c>
      <c r="I23" s="20">
        <v>118991</v>
      </c>
      <c r="J23" s="20">
        <v>187841</v>
      </c>
      <c r="K23" s="20">
        <v>0</v>
      </c>
      <c r="L23" s="20">
        <v>0</v>
      </c>
      <c r="M23" s="20">
        <v>0</v>
      </c>
      <c r="N23" s="29">
        <v>11784</v>
      </c>
      <c r="O23" s="29">
        <v>46</v>
      </c>
      <c r="P23" s="21">
        <f t="shared" si="0"/>
        <v>2089869</v>
      </c>
      <c r="Q23" s="9"/>
      <c r="R23" s="9" t="e">
        <f>'[2]NOVIEMBRE 2025'!N22+#REF!+'[2]FDO FOM MPAL CONVENIO'!D21+'[2]IMPTO ENAJ.BEBIDAS CONT ALCOHOL'!D21</f>
        <v>#REF!</v>
      </c>
      <c r="S23" s="9" t="e">
        <f t="shared" si="1"/>
        <v>#REF!</v>
      </c>
      <c r="U23" s="9"/>
      <c r="V23" s="9"/>
      <c r="Y23" s="9"/>
      <c r="Z23" s="9"/>
    </row>
    <row r="24" spans="1:26" s="7" customFormat="1" x14ac:dyDescent="0.2">
      <c r="A24" s="8" t="s">
        <v>10</v>
      </c>
      <c r="B24" s="20">
        <v>1950896</v>
      </c>
      <c r="C24" s="20">
        <v>440495</v>
      </c>
      <c r="D24" s="20">
        <v>37204</v>
      </c>
      <c r="E24" s="20">
        <v>65188</v>
      </c>
      <c r="F24" s="20">
        <v>13148</v>
      </c>
      <c r="G24" s="20">
        <v>12528</v>
      </c>
      <c r="H24" s="20">
        <v>22071</v>
      </c>
      <c r="I24" s="20">
        <v>156125</v>
      </c>
      <c r="J24" s="20">
        <v>209568</v>
      </c>
      <c r="K24" s="20">
        <v>0</v>
      </c>
      <c r="L24" s="20">
        <v>33344</v>
      </c>
      <c r="M24" s="20">
        <v>0</v>
      </c>
      <c r="N24" s="29">
        <v>55314</v>
      </c>
      <c r="O24" s="29">
        <v>30</v>
      </c>
      <c r="P24" s="21">
        <f t="shared" si="0"/>
        <v>2995911</v>
      </c>
      <c r="Q24" s="9"/>
      <c r="R24" s="9" t="e">
        <f>'[2]NOVIEMBRE 2025'!N23+#REF!+'[2]FDO FOM MPAL CONVENIO'!D22+'[2]IMPTO ENAJ.BEBIDAS CONT ALCOHOL'!D22</f>
        <v>#REF!</v>
      </c>
      <c r="S24" s="9" t="e">
        <f t="shared" si="1"/>
        <v>#REF!</v>
      </c>
      <c r="U24" s="9"/>
      <c r="V24" s="9"/>
      <c r="Y24" s="9"/>
      <c r="Z24" s="9"/>
    </row>
    <row r="25" spans="1:26" s="7" customFormat="1" x14ac:dyDescent="0.2">
      <c r="A25" s="8" t="s">
        <v>11</v>
      </c>
      <c r="B25" s="20">
        <v>4788007</v>
      </c>
      <c r="C25" s="20">
        <v>1081089</v>
      </c>
      <c r="D25" s="20">
        <v>91309</v>
      </c>
      <c r="E25" s="20">
        <v>159987</v>
      </c>
      <c r="F25" s="20">
        <v>32269</v>
      </c>
      <c r="G25" s="20">
        <v>30746</v>
      </c>
      <c r="H25" s="20">
        <v>55868</v>
      </c>
      <c r="I25" s="20">
        <v>275104</v>
      </c>
      <c r="J25" s="20">
        <v>206668</v>
      </c>
      <c r="K25" s="20">
        <v>0</v>
      </c>
      <c r="L25" s="20">
        <v>0</v>
      </c>
      <c r="M25" s="20">
        <v>0</v>
      </c>
      <c r="N25" s="29">
        <v>324483</v>
      </c>
      <c r="O25" s="29">
        <v>278</v>
      </c>
      <c r="P25" s="21">
        <f t="shared" si="0"/>
        <v>7045808</v>
      </c>
      <c r="Q25" s="9"/>
      <c r="R25" s="9" t="e">
        <f>'[2]NOVIEMBRE 2025'!N24+#REF!+'[2]FDO FOM MPAL CONVENIO'!D23+'[2]IMPTO ENAJ.BEBIDAS CONT ALCOHOL'!D23</f>
        <v>#REF!</v>
      </c>
      <c r="S25" s="9" t="e">
        <f t="shared" si="1"/>
        <v>#REF!</v>
      </c>
      <c r="U25" s="9"/>
      <c r="V25" s="9"/>
      <c r="Y25" s="9"/>
      <c r="Z25" s="9"/>
    </row>
    <row r="26" spans="1:26" s="7" customFormat="1" x14ac:dyDescent="0.2">
      <c r="A26" s="8" t="s">
        <v>12</v>
      </c>
      <c r="B26" s="20">
        <v>2460203</v>
      </c>
      <c r="C26" s="20">
        <v>555492</v>
      </c>
      <c r="D26" s="20">
        <v>46917</v>
      </c>
      <c r="E26" s="20">
        <v>82206</v>
      </c>
      <c r="F26" s="20">
        <v>16580</v>
      </c>
      <c r="G26" s="20">
        <v>15798</v>
      </c>
      <c r="H26" s="20">
        <v>22071</v>
      </c>
      <c r="I26" s="20">
        <v>168999</v>
      </c>
      <c r="J26" s="20">
        <v>190168</v>
      </c>
      <c r="K26" s="20">
        <v>0</v>
      </c>
      <c r="L26" s="20">
        <v>104918</v>
      </c>
      <c r="M26" s="20">
        <v>0</v>
      </c>
      <c r="N26" s="29">
        <v>101515</v>
      </c>
      <c r="O26" s="29">
        <v>86</v>
      </c>
      <c r="P26" s="21">
        <f t="shared" si="0"/>
        <v>3764953</v>
      </c>
      <c r="Q26" s="9"/>
      <c r="R26" s="9" t="e">
        <f>'[2]NOVIEMBRE 2025'!N25+#REF!+'[2]FDO FOM MPAL CONVENIO'!D24+'[2]IMPTO ENAJ.BEBIDAS CONT ALCOHOL'!D24</f>
        <v>#REF!</v>
      </c>
      <c r="S26" s="9" t="e">
        <f t="shared" si="1"/>
        <v>#REF!</v>
      </c>
      <c r="U26" s="9"/>
      <c r="V26" s="9"/>
      <c r="Y26" s="9"/>
      <c r="Z26" s="9"/>
    </row>
    <row r="27" spans="1:26" s="7" customFormat="1" x14ac:dyDescent="0.2">
      <c r="A27" s="8" t="s">
        <v>13</v>
      </c>
      <c r="B27" s="20">
        <v>1579746</v>
      </c>
      <c r="C27" s="20">
        <v>356693</v>
      </c>
      <c r="D27" s="20">
        <v>30126</v>
      </c>
      <c r="E27" s="20">
        <v>52786</v>
      </c>
      <c r="F27" s="20">
        <v>10647</v>
      </c>
      <c r="G27" s="20">
        <v>10144</v>
      </c>
      <c r="H27" s="20">
        <v>55868</v>
      </c>
      <c r="I27" s="20">
        <v>137772</v>
      </c>
      <c r="J27" s="20">
        <v>206182</v>
      </c>
      <c r="K27" s="20">
        <v>0</v>
      </c>
      <c r="L27" s="20">
        <v>36509</v>
      </c>
      <c r="M27" s="20">
        <v>0</v>
      </c>
      <c r="N27" s="29">
        <v>32443</v>
      </c>
      <c r="O27" s="29">
        <v>0</v>
      </c>
      <c r="P27" s="21">
        <f t="shared" si="0"/>
        <v>2508916</v>
      </c>
      <c r="Q27" s="9"/>
      <c r="R27" s="9" t="e">
        <f>'[2]NOVIEMBRE 2025'!N26+#REF!+'[2]FDO FOM MPAL CONVENIO'!D25+'[2]IMPTO ENAJ.BEBIDAS CONT ALCOHOL'!D25</f>
        <v>#REF!</v>
      </c>
      <c r="S27" s="9" t="e">
        <f t="shared" si="1"/>
        <v>#REF!</v>
      </c>
      <c r="U27" s="9"/>
      <c r="V27" s="9"/>
      <c r="Y27" s="9"/>
      <c r="Z27" s="9"/>
    </row>
    <row r="28" spans="1:26" s="7" customFormat="1" x14ac:dyDescent="0.2">
      <c r="A28" s="8" t="s">
        <v>14</v>
      </c>
      <c r="B28" s="20">
        <v>2766809</v>
      </c>
      <c r="C28" s="20">
        <v>624721</v>
      </c>
      <c r="D28" s="20">
        <v>52764</v>
      </c>
      <c r="E28" s="20">
        <v>92451</v>
      </c>
      <c r="F28" s="20">
        <v>18647</v>
      </c>
      <c r="G28" s="20">
        <v>17767</v>
      </c>
      <c r="H28" s="20">
        <v>55868</v>
      </c>
      <c r="I28" s="20">
        <v>193896</v>
      </c>
      <c r="J28" s="20">
        <v>227682</v>
      </c>
      <c r="K28" s="20">
        <v>0</v>
      </c>
      <c r="L28" s="20">
        <v>282444</v>
      </c>
      <c r="M28" s="20">
        <v>0</v>
      </c>
      <c r="N28" s="29">
        <v>112161</v>
      </c>
      <c r="O28" s="29">
        <v>665</v>
      </c>
      <c r="P28" s="21">
        <f t="shared" si="0"/>
        <v>4445875</v>
      </c>
      <c r="Q28" s="9"/>
      <c r="R28" s="9" t="e">
        <f>'[2]NOVIEMBRE 2025'!N27+#REF!+'[2]FDO FOM MPAL CONVENIO'!D26+'[2]IMPTO ENAJ.BEBIDAS CONT ALCOHOL'!D26</f>
        <v>#REF!</v>
      </c>
      <c r="S28" s="9" t="e">
        <f t="shared" si="1"/>
        <v>#REF!</v>
      </c>
      <c r="U28" s="9"/>
      <c r="V28" s="9"/>
      <c r="Y28" s="9"/>
      <c r="Z28" s="9"/>
    </row>
    <row r="29" spans="1:26" s="7" customFormat="1" x14ac:dyDescent="0.2">
      <c r="A29" s="8" t="s">
        <v>15</v>
      </c>
      <c r="B29" s="20">
        <v>2620074</v>
      </c>
      <c r="C29" s="20">
        <v>591589</v>
      </c>
      <c r="D29" s="20">
        <v>49966</v>
      </c>
      <c r="E29" s="20">
        <v>87548</v>
      </c>
      <c r="F29" s="20">
        <v>17658</v>
      </c>
      <c r="G29" s="20">
        <v>16825</v>
      </c>
      <c r="H29" s="20">
        <v>22071</v>
      </c>
      <c r="I29" s="20">
        <v>190973</v>
      </c>
      <c r="J29" s="20">
        <v>214740</v>
      </c>
      <c r="K29" s="20">
        <v>0</v>
      </c>
      <c r="L29" s="20">
        <v>26527</v>
      </c>
      <c r="M29" s="20">
        <v>0</v>
      </c>
      <c r="N29" s="29">
        <v>0</v>
      </c>
      <c r="O29" s="29">
        <v>15692</v>
      </c>
      <c r="P29" s="21">
        <f t="shared" si="0"/>
        <v>3853663</v>
      </c>
      <c r="Q29" s="9"/>
      <c r="R29" s="9" t="e">
        <f>'[2]NOVIEMBRE 2025'!N28+#REF!+'[2]FDO FOM MPAL CONVENIO'!D27+'[2]IMPTO ENAJ.BEBIDAS CONT ALCOHOL'!D27</f>
        <v>#REF!</v>
      </c>
      <c r="S29" s="9" t="e">
        <f t="shared" si="1"/>
        <v>#REF!</v>
      </c>
      <c r="U29" s="9"/>
      <c r="V29" s="9"/>
      <c r="Y29" s="9"/>
      <c r="Z29" s="9"/>
    </row>
    <row r="30" spans="1:26" s="7" customFormat="1" x14ac:dyDescent="0.2">
      <c r="A30" s="8" t="s">
        <v>16</v>
      </c>
      <c r="B30" s="20">
        <v>2542149</v>
      </c>
      <c r="C30" s="20">
        <v>573994</v>
      </c>
      <c r="D30" s="20">
        <v>48480</v>
      </c>
      <c r="E30" s="20">
        <v>84944</v>
      </c>
      <c r="F30" s="20">
        <v>17133</v>
      </c>
      <c r="G30" s="20">
        <v>16324</v>
      </c>
      <c r="H30" s="20">
        <v>22071</v>
      </c>
      <c r="I30" s="20">
        <v>193672</v>
      </c>
      <c r="J30" s="20">
        <v>225390</v>
      </c>
      <c r="K30" s="20">
        <v>70</v>
      </c>
      <c r="L30" s="20">
        <v>0</v>
      </c>
      <c r="M30" s="20">
        <v>0</v>
      </c>
      <c r="N30" s="29">
        <v>113095</v>
      </c>
      <c r="O30" s="29">
        <v>65</v>
      </c>
      <c r="P30" s="21">
        <f t="shared" si="0"/>
        <v>3837387</v>
      </c>
      <c r="Q30" s="9"/>
      <c r="R30" s="9" t="e">
        <f>'[2]NOVIEMBRE 2025'!N29+#REF!+'[2]FDO FOM MPAL CONVENIO'!D28+'[2]IMPTO ENAJ.BEBIDAS CONT ALCOHOL'!D28</f>
        <v>#REF!</v>
      </c>
      <c r="S30" s="9" t="e">
        <f t="shared" si="1"/>
        <v>#REF!</v>
      </c>
      <c r="U30" s="9"/>
      <c r="V30" s="9"/>
      <c r="Y30" s="9"/>
      <c r="Z30" s="9"/>
    </row>
    <row r="31" spans="1:26" s="7" customFormat="1" x14ac:dyDescent="0.2">
      <c r="A31" s="8" t="s">
        <v>17</v>
      </c>
      <c r="B31" s="20">
        <v>1799782</v>
      </c>
      <c r="C31" s="20">
        <v>406375</v>
      </c>
      <c r="D31" s="20">
        <v>34322</v>
      </c>
      <c r="E31" s="20">
        <v>60138</v>
      </c>
      <c r="F31" s="20">
        <v>12130</v>
      </c>
      <c r="G31" s="20">
        <v>11557</v>
      </c>
      <c r="H31" s="20">
        <v>22071</v>
      </c>
      <c r="I31" s="20">
        <v>145762</v>
      </c>
      <c r="J31" s="20">
        <v>203907</v>
      </c>
      <c r="K31" s="20">
        <v>0</v>
      </c>
      <c r="L31" s="20">
        <v>5979</v>
      </c>
      <c r="M31" s="20">
        <v>0</v>
      </c>
      <c r="N31" s="29">
        <v>34207</v>
      </c>
      <c r="O31" s="29">
        <v>34</v>
      </c>
      <c r="P31" s="21">
        <f t="shared" si="0"/>
        <v>2736264</v>
      </c>
      <c r="Q31" s="9"/>
      <c r="R31" s="9" t="e">
        <f>'[2]NOVIEMBRE 2025'!N30+#REF!+'[2]FDO FOM MPAL CONVENIO'!D29+'[2]IMPTO ENAJ.BEBIDAS CONT ALCOHOL'!D29</f>
        <v>#REF!</v>
      </c>
      <c r="S31" s="9" t="e">
        <f t="shared" si="1"/>
        <v>#REF!</v>
      </c>
      <c r="U31" s="9"/>
      <c r="V31" s="9"/>
      <c r="Y31" s="9"/>
      <c r="Z31" s="9"/>
    </row>
    <row r="32" spans="1:26" s="7" customFormat="1" x14ac:dyDescent="0.2">
      <c r="A32" s="8" t="s">
        <v>18</v>
      </c>
      <c r="B32" s="20">
        <v>2424661</v>
      </c>
      <c r="C32" s="20">
        <v>547467</v>
      </c>
      <c r="D32" s="20">
        <v>46239</v>
      </c>
      <c r="E32" s="20">
        <v>81018</v>
      </c>
      <c r="F32" s="20">
        <v>16341</v>
      </c>
      <c r="G32" s="20">
        <v>15570</v>
      </c>
      <c r="H32" s="20">
        <v>22071</v>
      </c>
      <c r="I32" s="20">
        <v>165890</v>
      </c>
      <c r="J32" s="20">
        <v>187336</v>
      </c>
      <c r="K32" s="20">
        <v>0</v>
      </c>
      <c r="L32" s="20">
        <v>0</v>
      </c>
      <c r="M32" s="20">
        <v>0</v>
      </c>
      <c r="N32" s="29">
        <v>90458</v>
      </c>
      <c r="O32" s="29">
        <v>246</v>
      </c>
      <c r="P32" s="21">
        <f t="shared" si="0"/>
        <v>3597297</v>
      </c>
      <c r="Q32" s="9"/>
      <c r="R32" s="9" t="e">
        <f>'[2]NOVIEMBRE 2025'!N31+#REF!+'[2]FDO FOM MPAL CONVENIO'!D30+'[2]IMPTO ENAJ.BEBIDAS CONT ALCOHOL'!D30</f>
        <v>#REF!</v>
      </c>
      <c r="S32" s="9" t="e">
        <f t="shared" si="1"/>
        <v>#REF!</v>
      </c>
      <c r="U32" s="9"/>
      <c r="V32" s="9"/>
      <c r="Y32" s="9"/>
      <c r="Z32" s="9"/>
    </row>
    <row r="33" spans="1:26" s="7" customFormat="1" x14ac:dyDescent="0.2">
      <c r="A33" s="8" t="s">
        <v>19</v>
      </c>
      <c r="B33" s="20">
        <v>1387150</v>
      </c>
      <c r="C33" s="20">
        <v>313207</v>
      </c>
      <c r="D33" s="20">
        <v>26453</v>
      </c>
      <c r="E33" s="20">
        <v>46350</v>
      </c>
      <c r="F33" s="20">
        <v>9349</v>
      </c>
      <c r="G33" s="20">
        <v>8908</v>
      </c>
      <c r="H33" s="20">
        <v>22071</v>
      </c>
      <c r="I33" s="20">
        <v>134597</v>
      </c>
      <c r="J33" s="20">
        <v>211522</v>
      </c>
      <c r="K33" s="20">
        <v>0</v>
      </c>
      <c r="L33" s="20">
        <v>0</v>
      </c>
      <c r="M33" s="20">
        <v>0</v>
      </c>
      <c r="N33" s="29">
        <v>14163</v>
      </c>
      <c r="O33" s="29">
        <v>0</v>
      </c>
      <c r="P33" s="21">
        <f t="shared" si="0"/>
        <v>2173770</v>
      </c>
      <c r="Q33" s="9"/>
      <c r="R33" s="9" t="e">
        <f>'[2]NOVIEMBRE 2025'!N32+#REF!+'[2]FDO FOM MPAL CONVENIO'!D31+'[2]IMPTO ENAJ.BEBIDAS CONT ALCOHOL'!D31</f>
        <v>#REF!</v>
      </c>
      <c r="S33" s="9" t="e">
        <f t="shared" si="1"/>
        <v>#REF!</v>
      </c>
      <c r="U33" s="9"/>
      <c r="V33" s="9"/>
      <c r="Y33" s="9"/>
      <c r="Z33" s="9"/>
    </row>
    <row r="34" spans="1:26" s="7" customFormat="1" x14ac:dyDescent="0.2">
      <c r="A34" s="8" t="s">
        <v>20</v>
      </c>
      <c r="B34" s="20">
        <v>10262017</v>
      </c>
      <c r="C34" s="20">
        <v>2317071</v>
      </c>
      <c r="D34" s="20">
        <v>195700</v>
      </c>
      <c r="E34" s="20">
        <v>342896</v>
      </c>
      <c r="F34" s="20">
        <v>69161</v>
      </c>
      <c r="G34" s="20">
        <v>65897</v>
      </c>
      <c r="H34" s="20">
        <v>22071</v>
      </c>
      <c r="I34" s="20">
        <v>511339</v>
      </c>
      <c r="J34" s="20">
        <v>208230</v>
      </c>
      <c r="K34" s="20">
        <v>0</v>
      </c>
      <c r="L34" s="20">
        <v>0</v>
      </c>
      <c r="M34" s="20">
        <v>0</v>
      </c>
      <c r="N34" s="29">
        <v>0</v>
      </c>
      <c r="O34" s="29">
        <v>7502</v>
      </c>
      <c r="P34" s="21">
        <f t="shared" si="0"/>
        <v>14001884</v>
      </c>
      <c r="Q34" s="9"/>
      <c r="R34" s="9" t="e">
        <f>'[2]NOVIEMBRE 2025'!N33+#REF!+'[2]FDO FOM MPAL CONVENIO'!D32+'[2]IMPTO ENAJ.BEBIDAS CONT ALCOHOL'!D32</f>
        <v>#REF!</v>
      </c>
      <c r="S34" s="9" t="e">
        <f t="shared" si="1"/>
        <v>#REF!</v>
      </c>
      <c r="U34" s="9"/>
      <c r="V34" s="9"/>
      <c r="Y34" s="9"/>
      <c r="Z34" s="9"/>
    </row>
    <row r="35" spans="1:26" s="7" customFormat="1" ht="13.8" x14ac:dyDescent="0.25">
      <c r="A35" s="8" t="s">
        <v>21</v>
      </c>
      <c r="B35" s="20">
        <v>48394477</v>
      </c>
      <c r="C35" s="20">
        <v>10927048</v>
      </c>
      <c r="D35" s="20">
        <v>922900</v>
      </c>
      <c r="E35" s="20">
        <v>1617059</v>
      </c>
      <c r="F35" s="20">
        <v>326155</v>
      </c>
      <c r="G35" s="20">
        <v>310765</v>
      </c>
      <c r="H35" s="20">
        <v>55868</v>
      </c>
      <c r="I35" s="20">
        <v>2106247</v>
      </c>
      <c r="J35" s="20">
        <v>223637</v>
      </c>
      <c r="K35" s="20">
        <v>0</v>
      </c>
      <c r="L35" s="20">
        <v>11106877</v>
      </c>
      <c r="M35" s="20">
        <v>0</v>
      </c>
      <c r="N35" s="29">
        <v>4120931</v>
      </c>
      <c r="O35" s="29">
        <v>7993</v>
      </c>
      <c r="P35" s="21">
        <f t="shared" si="0"/>
        <v>80119957</v>
      </c>
      <c r="Q35" s="9"/>
      <c r="R35" s="9" t="e">
        <f>'[2]NOVIEMBRE 2025'!N34+#REF!+'[2]FDO FOM MPAL CONVENIO'!D33+'[2]IMPTO ENAJ.BEBIDAS CONT ALCOHOL'!D33</f>
        <v>#REF!</v>
      </c>
      <c r="S35" s="9" t="e">
        <f t="shared" si="1"/>
        <v>#REF!</v>
      </c>
      <c r="U35" s="9"/>
      <c r="V35" s="9"/>
      <c r="X35" s="110"/>
      <c r="Y35" s="9"/>
      <c r="Z35" s="9"/>
    </row>
    <row r="36" spans="1:26" s="7" customFormat="1" x14ac:dyDescent="0.2">
      <c r="A36" s="8" t="s">
        <v>22</v>
      </c>
      <c r="B36" s="20">
        <v>1740687</v>
      </c>
      <c r="C36" s="20">
        <v>393031</v>
      </c>
      <c r="D36" s="20">
        <v>33195</v>
      </c>
      <c r="E36" s="20">
        <v>58163</v>
      </c>
      <c r="F36" s="20">
        <v>11731</v>
      </c>
      <c r="G36" s="20">
        <v>11178</v>
      </c>
      <c r="H36" s="20">
        <v>55868</v>
      </c>
      <c r="I36" s="20">
        <v>133072</v>
      </c>
      <c r="J36" s="20">
        <v>195474</v>
      </c>
      <c r="K36" s="20">
        <v>0</v>
      </c>
      <c r="L36" s="20">
        <v>0</v>
      </c>
      <c r="M36" s="20">
        <v>0</v>
      </c>
      <c r="N36" s="29">
        <v>28222</v>
      </c>
      <c r="O36" s="29">
        <v>14</v>
      </c>
      <c r="P36" s="21">
        <f t="shared" si="0"/>
        <v>2660635</v>
      </c>
      <c r="Q36" s="9"/>
      <c r="R36" s="9" t="e">
        <f>'[2]NOVIEMBRE 2025'!N35+#REF!+'[2]FDO FOM MPAL CONVENIO'!D34+'[2]IMPTO ENAJ.BEBIDAS CONT ALCOHOL'!D34</f>
        <v>#REF!</v>
      </c>
      <c r="S36" s="9" t="e">
        <f t="shared" si="1"/>
        <v>#REF!</v>
      </c>
      <c r="U36" s="9"/>
      <c r="V36" s="9"/>
      <c r="Y36" s="9"/>
      <c r="Z36" s="9"/>
    </row>
    <row r="37" spans="1:26" s="7" customFormat="1" x14ac:dyDescent="0.2">
      <c r="A37" s="8" t="s">
        <v>23</v>
      </c>
      <c r="B37" s="20">
        <v>1871906</v>
      </c>
      <c r="C37" s="20">
        <v>422661</v>
      </c>
      <c r="D37" s="20">
        <v>35698</v>
      </c>
      <c r="E37" s="20">
        <v>62548</v>
      </c>
      <c r="F37" s="20">
        <v>12616</v>
      </c>
      <c r="G37" s="20">
        <v>12020</v>
      </c>
      <c r="H37" s="20">
        <v>55868</v>
      </c>
      <c r="I37" s="20">
        <v>177333</v>
      </c>
      <c r="J37" s="20">
        <v>256369</v>
      </c>
      <c r="K37" s="20">
        <v>0</v>
      </c>
      <c r="L37" s="20">
        <v>149697</v>
      </c>
      <c r="M37" s="20">
        <v>0</v>
      </c>
      <c r="N37" s="29">
        <v>53609</v>
      </c>
      <c r="O37" s="29">
        <v>96</v>
      </c>
      <c r="P37" s="21">
        <f t="shared" si="0"/>
        <v>3110421</v>
      </c>
      <c r="Q37" s="9"/>
      <c r="R37" s="9" t="e">
        <f>'[2]NOVIEMBRE 2025'!N36+#REF!+'[2]FDO FOM MPAL CONVENIO'!D35+'[2]IMPTO ENAJ.BEBIDAS CONT ALCOHOL'!D35</f>
        <v>#REF!</v>
      </c>
      <c r="S37" s="9" t="e">
        <f t="shared" si="1"/>
        <v>#REF!</v>
      </c>
      <c r="U37" s="9"/>
      <c r="V37" s="9"/>
      <c r="Y37" s="9"/>
      <c r="Z37" s="9"/>
    </row>
    <row r="38" spans="1:26" s="7" customFormat="1" x14ac:dyDescent="0.2">
      <c r="A38" s="8" t="s">
        <v>24</v>
      </c>
      <c r="B38" s="20">
        <v>3566949</v>
      </c>
      <c r="C38" s="20">
        <v>805385</v>
      </c>
      <c r="D38" s="20">
        <v>68023</v>
      </c>
      <c r="E38" s="20">
        <v>119186</v>
      </c>
      <c r="F38" s="20">
        <v>24039</v>
      </c>
      <c r="G38" s="20">
        <v>22905</v>
      </c>
      <c r="H38" s="20">
        <v>55868</v>
      </c>
      <c r="I38" s="20">
        <v>220606</v>
      </c>
      <c r="J38" s="20">
        <v>208202</v>
      </c>
      <c r="K38" s="20">
        <v>0</v>
      </c>
      <c r="L38" s="20">
        <v>0</v>
      </c>
      <c r="M38" s="20">
        <v>0</v>
      </c>
      <c r="N38" s="29">
        <v>0</v>
      </c>
      <c r="O38" s="29">
        <v>1179</v>
      </c>
      <c r="P38" s="21">
        <f t="shared" si="0"/>
        <v>5092342</v>
      </c>
      <c r="Q38" s="9"/>
      <c r="R38" s="9" t="e">
        <f>'[2]NOVIEMBRE 2025'!N37+#REF!+'[2]FDO FOM MPAL CONVENIO'!D36+'[2]IMPTO ENAJ.BEBIDAS CONT ALCOHOL'!D36</f>
        <v>#REF!</v>
      </c>
      <c r="S38" s="9" t="e">
        <f t="shared" si="1"/>
        <v>#REF!</v>
      </c>
      <c r="U38" s="9"/>
      <c r="V38" s="9"/>
      <c r="Y38" s="9"/>
      <c r="Z38" s="9"/>
    </row>
    <row r="39" spans="1:26" s="7" customFormat="1" x14ac:dyDescent="0.2">
      <c r="A39" s="8" t="s">
        <v>25</v>
      </c>
      <c r="B39" s="20">
        <v>1515927</v>
      </c>
      <c r="C39" s="20">
        <v>342282</v>
      </c>
      <c r="D39" s="20">
        <v>28909</v>
      </c>
      <c r="E39" s="20">
        <v>50653</v>
      </c>
      <c r="F39" s="20">
        <v>10217</v>
      </c>
      <c r="G39" s="20">
        <v>9735</v>
      </c>
      <c r="H39" s="20">
        <v>22071</v>
      </c>
      <c r="I39" s="20">
        <v>151520</v>
      </c>
      <c r="J39" s="20">
        <v>229652</v>
      </c>
      <c r="K39" s="20">
        <v>0</v>
      </c>
      <c r="L39" s="20">
        <v>0</v>
      </c>
      <c r="M39" s="20">
        <v>0</v>
      </c>
      <c r="N39" s="29">
        <v>0</v>
      </c>
      <c r="O39" s="29">
        <v>5</v>
      </c>
      <c r="P39" s="21">
        <f t="shared" si="0"/>
        <v>2360971</v>
      </c>
      <c r="Q39" s="9"/>
      <c r="R39" s="9" t="e">
        <f>'[2]NOVIEMBRE 2025'!N38+#REF!+'[2]FDO FOM MPAL CONVENIO'!D37+'[2]IMPTO ENAJ.BEBIDAS CONT ALCOHOL'!D37</f>
        <v>#REF!</v>
      </c>
      <c r="S39" s="9" t="e">
        <f t="shared" si="1"/>
        <v>#REF!</v>
      </c>
      <c r="U39" s="9"/>
      <c r="V39" s="9"/>
      <c r="Y39" s="9"/>
      <c r="Z39" s="9"/>
    </row>
    <row r="40" spans="1:26" s="7" customFormat="1" x14ac:dyDescent="0.2">
      <c r="A40" s="8" t="s">
        <v>26</v>
      </c>
      <c r="B40" s="20">
        <v>40055525</v>
      </c>
      <c r="C40" s="20">
        <v>9044185</v>
      </c>
      <c r="D40" s="20">
        <v>763873</v>
      </c>
      <c r="E40" s="20">
        <v>1338420</v>
      </c>
      <c r="F40" s="20">
        <v>269954</v>
      </c>
      <c r="G40" s="20">
        <v>257216</v>
      </c>
      <c r="H40" s="20">
        <v>55868</v>
      </c>
      <c r="I40" s="20">
        <v>1662039</v>
      </c>
      <c r="J40" s="20">
        <v>192314</v>
      </c>
      <c r="K40" s="20">
        <v>0</v>
      </c>
      <c r="L40" s="20">
        <v>7887830</v>
      </c>
      <c r="M40" s="20">
        <v>0</v>
      </c>
      <c r="N40" s="29">
        <v>2708732</v>
      </c>
      <c r="O40" s="29">
        <v>7026</v>
      </c>
      <c r="P40" s="21">
        <f t="shared" si="0"/>
        <v>64242982</v>
      </c>
      <c r="Q40" s="9"/>
      <c r="R40" s="9" t="e">
        <f>'[2]NOVIEMBRE 2025'!N39+#REF!+'[2]FDO FOM MPAL CONVENIO'!D38+'[2]IMPTO ENAJ.BEBIDAS CONT ALCOHOL'!D38</f>
        <v>#REF!</v>
      </c>
      <c r="S40" s="9" t="e">
        <f t="shared" si="1"/>
        <v>#REF!</v>
      </c>
      <c r="U40" s="9"/>
      <c r="V40" s="9"/>
      <c r="Y40" s="9"/>
      <c r="Z40" s="9"/>
    </row>
    <row r="41" spans="1:26" s="7" customFormat="1" x14ac:dyDescent="0.2">
      <c r="A41" s="8" t="s">
        <v>27</v>
      </c>
      <c r="B41" s="20">
        <v>1584103</v>
      </c>
      <c r="C41" s="20">
        <v>357676</v>
      </c>
      <c r="D41" s="20">
        <v>30209</v>
      </c>
      <c r="E41" s="20">
        <v>52931</v>
      </c>
      <c r="F41" s="20">
        <v>10676</v>
      </c>
      <c r="G41" s="20">
        <v>10172</v>
      </c>
      <c r="H41" s="20">
        <v>22071</v>
      </c>
      <c r="I41" s="20">
        <v>136871</v>
      </c>
      <c r="J41" s="20">
        <v>204640</v>
      </c>
      <c r="K41" s="20">
        <v>0</v>
      </c>
      <c r="L41" s="20">
        <v>0</v>
      </c>
      <c r="M41" s="20">
        <v>0</v>
      </c>
      <c r="N41" s="29">
        <v>31461</v>
      </c>
      <c r="O41" s="29">
        <v>0</v>
      </c>
      <c r="P41" s="21">
        <f t="shared" si="0"/>
        <v>2440810</v>
      </c>
      <c r="Q41" s="9"/>
      <c r="R41" s="9" t="e">
        <f>'[2]NOVIEMBRE 2025'!N40+#REF!+'[2]FDO FOM MPAL CONVENIO'!D39+'[2]IMPTO ENAJ.BEBIDAS CONT ALCOHOL'!D39</f>
        <v>#REF!</v>
      </c>
      <c r="S41" s="9" t="e">
        <f t="shared" si="1"/>
        <v>#REF!</v>
      </c>
      <c r="U41" s="9"/>
      <c r="V41" s="9"/>
      <c r="Y41" s="9"/>
      <c r="Z41" s="9"/>
    </row>
    <row r="42" spans="1:26" s="7" customFormat="1" x14ac:dyDescent="0.2">
      <c r="A42" s="8" t="s">
        <v>28</v>
      </c>
      <c r="B42" s="20">
        <v>2309585</v>
      </c>
      <c r="C42" s="20">
        <v>521484</v>
      </c>
      <c r="D42" s="20">
        <v>44045</v>
      </c>
      <c r="E42" s="20">
        <v>77173</v>
      </c>
      <c r="F42" s="20">
        <v>15565</v>
      </c>
      <c r="G42" s="20">
        <v>14831</v>
      </c>
      <c r="H42" s="20">
        <v>22071</v>
      </c>
      <c r="I42" s="20">
        <v>172907</v>
      </c>
      <c r="J42" s="20">
        <v>207817</v>
      </c>
      <c r="K42" s="20">
        <v>0</v>
      </c>
      <c r="L42" s="20">
        <v>125621</v>
      </c>
      <c r="M42" s="20">
        <v>0</v>
      </c>
      <c r="N42" s="29">
        <v>100258</v>
      </c>
      <c r="O42" s="29">
        <v>0</v>
      </c>
      <c r="P42" s="21">
        <f t="shared" si="0"/>
        <v>3611357</v>
      </c>
      <c r="Q42" s="9"/>
      <c r="R42" s="9" t="e">
        <f>'[2]NOVIEMBRE 2025'!N41+#REF!+'[2]FDO FOM MPAL CONVENIO'!D40+'[2]IMPTO ENAJ.BEBIDAS CONT ALCOHOL'!D40</f>
        <v>#REF!</v>
      </c>
      <c r="S42" s="9" t="e">
        <f t="shared" si="1"/>
        <v>#REF!</v>
      </c>
      <c r="U42" s="9"/>
      <c r="V42" s="9"/>
      <c r="Y42" s="9"/>
      <c r="Z42" s="9"/>
    </row>
    <row r="43" spans="1:26" s="7" customFormat="1" x14ac:dyDescent="0.2">
      <c r="A43" s="8" t="s">
        <v>29</v>
      </c>
      <c r="B43" s="20">
        <v>2332719</v>
      </c>
      <c r="C43" s="20">
        <v>526706</v>
      </c>
      <c r="D43" s="20">
        <v>44486</v>
      </c>
      <c r="E43" s="20">
        <v>77946</v>
      </c>
      <c r="F43" s="20">
        <v>15721</v>
      </c>
      <c r="G43" s="20">
        <v>14980</v>
      </c>
      <c r="H43" s="20">
        <v>22071</v>
      </c>
      <c r="I43" s="20">
        <v>155589</v>
      </c>
      <c r="J43" s="20">
        <v>176416</v>
      </c>
      <c r="K43" s="20">
        <v>0</v>
      </c>
      <c r="L43" s="20">
        <v>0</v>
      </c>
      <c r="M43" s="20">
        <v>0</v>
      </c>
      <c r="N43" s="29">
        <v>105197</v>
      </c>
      <c r="O43" s="29">
        <v>238</v>
      </c>
      <c r="P43" s="21">
        <f t="shared" si="0"/>
        <v>3472069</v>
      </c>
      <c r="Q43" s="9"/>
      <c r="R43" s="9" t="e">
        <f>'[2]NOVIEMBRE 2025'!N42+#REF!+'[2]FDO FOM MPAL CONVENIO'!D41+'[2]IMPTO ENAJ.BEBIDAS CONT ALCOHOL'!D41</f>
        <v>#REF!</v>
      </c>
      <c r="S43" s="9" t="e">
        <f t="shared" si="1"/>
        <v>#REF!</v>
      </c>
      <c r="U43" s="9"/>
      <c r="V43" s="9"/>
      <c r="Y43" s="9"/>
      <c r="Z43" s="9"/>
    </row>
    <row r="44" spans="1:26" s="7" customFormat="1" ht="12.75" customHeight="1" x14ac:dyDescent="0.2">
      <c r="A44" s="8" t="s">
        <v>30</v>
      </c>
      <c r="B44" s="20">
        <v>1389868</v>
      </c>
      <c r="C44" s="20">
        <v>313820</v>
      </c>
      <c r="D44" s="20">
        <v>26505</v>
      </c>
      <c r="E44" s="20">
        <v>46441</v>
      </c>
      <c r="F44" s="20">
        <v>9367</v>
      </c>
      <c r="G44" s="20">
        <v>8925</v>
      </c>
      <c r="H44" s="20">
        <v>22071</v>
      </c>
      <c r="I44" s="20">
        <v>124182</v>
      </c>
      <c r="J44" s="20">
        <v>194988</v>
      </c>
      <c r="K44" s="20">
        <v>0</v>
      </c>
      <c r="L44" s="20">
        <v>0</v>
      </c>
      <c r="M44" s="20">
        <v>0</v>
      </c>
      <c r="N44" s="29">
        <v>12303</v>
      </c>
      <c r="O44" s="29">
        <v>0</v>
      </c>
      <c r="P44" s="21">
        <f t="shared" si="0"/>
        <v>2148470</v>
      </c>
      <c r="Q44" s="9"/>
      <c r="R44" s="9" t="e">
        <f>'[2]NOVIEMBRE 2025'!N43+#REF!+'[2]FDO FOM MPAL CONVENIO'!D42+'[2]IMPTO ENAJ.BEBIDAS CONT ALCOHOL'!D42</f>
        <v>#REF!</v>
      </c>
      <c r="S44" s="9" t="e">
        <f t="shared" si="1"/>
        <v>#REF!</v>
      </c>
      <c r="U44" s="9"/>
      <c r="V44" s="9"/>
      <c r="Y44" s="9"/>
      <c r="Z44" s="9"/>
    </row>
    <row r="45" spans="1:26" s="7" customFormat="1" x14ac:dyDescent="0.2">
      <c r="A45" s="8" t="s">
        <v>31</v>
      </c>
      <c r="B45" s="20">
        <v>70664620</v>
      </c>
      <c r="C45" s="20">
        <v>15955450</v>
      </c>
      <c r="D45" s="20">
        <v>1347599</v>
      </c>
      <c r="E45" s="20">
        <v>2361196</v>
      </c>
      <c r="F45" s="20">
        <v>476244</v>
      </c>
      <c r="G45" s="20">
        <v>453773</v>
      </c>
      <c r="H45" s="20">
        <v>55868</v>
      </c>
      <c r="I45" s="20">
        <v>2705342</v>
      </c>
      <c r="J45" s="20">
        <v>235021</v>
      </c>
      <c r="K45" s="20">
        <v>0</v>
      </c>
      <c r="L45" s="20">
        <v>11573193</v>
      </c>
      <c r="M45" s="20">
        <v>0</v>
      </c>
      <c r="N45" s="29">
        <v>0</v>
      </c>
      <c r="O45" s="29">
        <v>76166</v>
      </c>
      <c r="P45" s="21">
        <f t="shared" si="0"/>
        <v>105904472</v>
      </c>
      <c r="Q45" s="9"/>
      <c r="R45" s="9" t="e">
        <f>'[2]NOVIEMBRE 2025'!N44+#REF!+'[2]FDO FOM MPAL CONVENIO'!D43+'[2]IMPTO ENAJ.BEBIDAS CONT ALCOHOL'!D43</f>
        <v>#REF!</v>
      </c>
      <c r="S45" s="9" t="e">
        <f t="shared" si="1"/>
        <v>#REF!</v>
      </c>
      <c r="U45" s="9"/>
      <c r="V45" s="9"/>
      <c r="Y45" s="9"/>
      <c r="Z45" s="9"/>
    </row>
    <row r="46" spans="1:26" s="7" customFormat="1" x14ac:dyDescent="0.2">
      <c r="A46" s="8" t="s">
        <v>32</v>
      </c>
      <c r="B46" s="20">
        <v>13924765</v>
      </c>
      <c r="C46" s="20">
        <v>3144090</v>
      </c>
      <c r="D46" s="20">
        <v>265550</v>
      </c>
      <c r="E46" s="20">
        <v>465284</v>
      </c>
      <c r="F46" s="20">
        <v>93846</v>
      </c>
      <c r="G46" s="20">
        <v>89418</v>
      </c>
      <c r="H46" s="20">
        <v>55868</v>
      </c>
      <c r="I46" s="20">
        <v>617353</v>
      </c>
      <c r="J46" s="20">
        <v>225173</v>
      </c>
      <c r="K46" s="20">
        <v>0</v>
      </c>
      <c r="L46" s="20">
        <v>1369650</v>
      </c>
      <c r="M46" s="20">
        <v>0</v>
      </c>
      <c r="N46" s="29">
        <v>985961</v>
      </c>
      <c r="O46" s="29">
        <v>3141</v>
      </c>
      <c r="P46" s="21">
        <f t="shared" si="0"/>
        <v>21240099</v>
      </c>
      <c r="Q46" s="9"/>
      <c r="R46" s="9" t="e">
        <f>'[2]NOVIEMBRE 2025'!N45+#REF!+'[2]FDO FOM MPAL CONVENIO'!D44+'[2]IMPTO ENAJ.BEBIDAS CONT ALCOHOL'!D44</f>
        <v>#REF!</v>
      </c>
      <c r="S46" s="9" t="e">
        <f t="shared" si="1"/>
        <v>#REF!</v>
      </c>
      <c r="U46" s="9"/>
      <c r="V46" s="9"/>
      <c r="Y46" s="9"/>
      <c r="Z46" s="9"/>
    </row>
    <row r="47" spans="1:26" s="7" customFormat="1" x14ac:dyDescent="0.2">
      <c r="A47" s="8" t="s">
        <v>33</v>
      </c>
      <c r="B47" s="20">
        <v>1806427</v>
      </c>
      <c r="C47" s="20">
        <v>407875</v>
      </c>
      <c r="D47" s="20">
        <v>34449</v>
      </c>
      <c r="E47" s="20">
        <v>60360</v>
      </c>
      <c r="F47" s="20">
        <v>12174</v>
      </c>
      <c r="G47" s="20">
        <v>11600</v>
      </c>
      <c r="H47" s="20">
        <v>22071</v>
      </c>
      <c r="I47" s="20">
        <v>134552</v>
      </c>
      <c r="J47" s="20">
        <v>178986</v>
      </c>
      <c r="K47" s="20">
        <v>0</v>
      </c>
      <c r="L47" s="20">
        <v>29474</v>
      </c>
      <c r="M47" s="20">
        <v>0</v>
      </c>
      <c r="N47" s="29">
        <v>44130</v>
      </c>
      <c r="O47" s="29">
        <v>18</v>
      </c>
      <c r="P47" s="21">
        <f t="shared" si="0"/>
        <v>2742116</v>
      </c>
      <c r="Q47" s="9"/>
      <c r="R47" s="9" t="e">
        <f>'[2]NOVIEMBRE 2025'!N46+#REF!+'[2]FDO FOM MPAL CONVENIO'!D45+'[2]IMPTO ENAJ.BEBIDAS CONT ALCOHOL'!D45</f>
        <v>#REF!</v>
      </c>
      <c r="S47" s="9" t="e">
        <f t="shared" si="1"/>
        <v>#REF!</v>
      </c>
      <c r="U47" s="9"/>
      <c r="V47" s="9"/>
      <c r="Y47" s="9"/>
      <c r="Z47" s="9"/>
    </row>
    <row r="48" spans="1:26" s="7" customFormat="1" x14ac:dyDescent="0.2">
      <c r="A48" s="8" t="s">
        <v>34</v>
      </c>
      <c r="B48" s="20">
        <v>5574219</v>
      </c>
      <c r="C48" s="20">
        <v>1258609</v>
      </c>
      <c r="D48" s="20">
        <v>106302</v>
      </c>
      <c r="E48" s="20">
        <v>186258</v>
      </c>
      <c r="F48" s="20">
        <v>37567</v>
      </c>
      <c r="G48" s="20">
        <v>35795</v>
      </c>
      <c r="H48" s="20">
        <v>55868</v>
      </c>
      <c r="I48" s="20">
        <v>305889</v>
      </c>
      <c r="J48" s="20">
        <v>197751</v>
      </c>
      <c r="K48" s="20">
        <v>0</v>
      </c>
      <c r="L48" s="20">
        <v>0</v>
      </c>
      <c r="M48" s="20">
        <v>0</v>
      </c>
      <c r="N48" s="29">
        <v>370231</v>
      </c>
      <c r="O48" s="29">
        <v>539</v>
      </c>
      <c r="P48" s="21">
        <f t="shared" si="0"/>
        <v>8129028</v>
      </c>
      <c r="Q48" s="9"/>
      <c r="R48" s="9" t="e">
        <f>'[2]NOVIEMBRE 2025'!N47+#REF!+'[2]FDO FOM MPAL CONVENIO'!D46+'[2]IMPTO ENAJ.BEBIDAS CONT ALCOHOL'!D46</f>
        <v>#REF!</v>
      </c>
      <c r="S48" s="9" t="e">
        <f t="shared" si="1"/>
        <v>#REF!</v>
      </c>
      <c r="U48" s="9"/>
      <c r="V48" s="9"/>
      <c r="Y48" s="9"/>
      <c r="Z48" s="9"/>
    </row>
    <row r="49" spans="1:26" s="7" customFormat="1" x14ac:dyDescent="0.2">
      <c r="A49" s="8" t="s">
        <v>35</v>
      </c>
      <c r="B49" s="20">
        <v>1293577</v>
      </c>
      <c r="C49" s="20">
        <v>292093</v>
      </c>
      <c r="D49" s="20">
        <v>24670</v>
      </c>
      <c r="E49" s="20">
        <v>43224</v>
      </c>
      <c r="F49" s="20">
        <v>8719</v>
      </c>
      <c r="G49" s="20">
        <v>8307</v>
      </c>
      <c r="H49" s="20">
        <v>22071</v>
      </c>
      <c r="I49" s="20">
        <v>93590</v>
      </c>
      <c r="J49" s="20">
        <v>150093</v>
      </c>
      <c r="K49" s="20">
        <v>0</v>
      </c>
      <c r="L49" s="20">
        <v>61026</v>
      </c>
      <c r="M49" s="20">
        <v>0</v>
      </c>
      <c r="N49" s="29">
        <v>4399</v>
      </c>
      <c r="O49" s="29">
        <v>0</v>
      </c>
      <c r="P49" s="21">
        <f t="shared" si="0"/>
        <v>2001769</v>
      </c>
      <c r="Q49" s="9"/>
      <c r="R49" s="9" t="e">
        <f>'[2]NOVIEMBRE 2025'!N48+#REF!+'[2]FDO FOM MPAL CONVENIO'!D47+'[2]IMPTO ENAJ.BEBIDAS CONT ALCOHOL'!D47</f>
        <v>#REF!</v>
      </c>
      <c r="S49" s="9" t="e">
        <f t="shared" si="1"/>
        <v>#REF!</v>
      </c>
      <c r="U49" s="9"/>
      <c r="V49" s="9"/>
      <c r="Y49" s="9"/>
      <c r="Z49" s="9"/>
    </row>
    <row r="50" spans="1:26" s="7" customFormat="1" x14ac:dyDescent="0.2">
      <c r="A50" s="8" t="s">
        <v>36</v>
      </c>
      <c r="B50" s="20">
        <v>3176846</v>
      </c>
      <c r="C50" s="20">
        <v>717303</v>
      </c>
      <c r="D50" s="20">
        <v>60584</v>
      </c>
      <c r="E50" s="20">
        <v>106152</v>
      </c>
      <c r="F50" s="20">
        <v>21410</v>
      </c>
      <c r="G50" s="20">
        <v>20400</v>
      </c>
      <c r="H50" s="20">
        <v>22071</v>
      </c>
      <c r="I50" s="20">
        <v>230750</v>
      </c>
      <c r="J50" s="20">
        <v>240597</v>
      </c>
      <c r="K50" s="20">
        <v>0</v>
      </c>
      <c r="L50" s="20">
        <v>83544</v>
      </c>
      <c r="M50" s="20">
        <v>0</v>
      </c>
      <c r="N50" s="29">
        <v>159418</v>
      </c>
      <c r="O50" s="29">
        <v>207</v>
      </c>
      <c r="P50" s="21">
        <f t="shared" si="0"/>
        <v>4839282</v>
      </c>
      <c r="Q50" s="9"/>
      <c r="R50" s="9" t="e">
        <f>'[2]NOVIEMBRE 2025'!N49+#REF!+'[2]FDO FOM MPAL CONVENIO'!D48+'[2]IMPTO ENAJ.BEBIDAS CONT ALCOHOL'!D48</f>
        <v>#REF!</v>
      </c>
      <c r="S50" s="9" t="e">
        <f t="shared" si="1"/>
        <v>#REF!</v>
      </c>
      <c r="U50" s="9"/>
      <c r="V50" s="9"/>
      <c r="Y50" s="9"/>
      <c r="Z50" s="9"/>
    </row>
    <row r="51" spans="1:26" s="7" customFormat="1" x14ac:dyDescent="0.2">
      <c r="A51" s="8" t="s">
        <v>37</v>
      </c>
      <c r="B51" s="20">
        <v>28533539</v>
      </c>
      <c r="C51" s="20">
        <v>6442622</v>
      </c>
      <c r="D51" s="20">
        <v>544145</v>
      </c>
      <c r="E51" s="20">
        <v>953423</v>
      </c>
      <c r="F51" s="20">
        <v>192302</v>
      </c>
      <c r="G51" s="20">
        <v>183228</v>
      </c>
      <c r="H51" s="20">
        <v>22071</v>
      </c>
      <c r="I51" s="20">
        <v>1205477</v>
      </c>
      <c r="J51" s="20">
        <v>204444</v>
      </c>
      <c r="K51" s="20">
        <v>0</v>
      </c>
      <c r="L51" s="20">
        <v>3834308</v>
      </c>
      <c r="M51" s="20">
        <v>0</v>
      </c>
      <c r="N51" s="29">
        <v>2045946</v>
      </c>
      <c r="O51" s="29">
        <v>189219</v>
      </c>
      <c r="P51" s="21">
        <f t="shared" si="0"/>
        <v>44350724</v>
      </c>
      <c r="Q51" s="9"/>
      <c r="R51" s="9" t="e">
        <f>'[2]NOVIEMBRE 2025'!N50+#REF!+'[2]FDO FOM MPAL CONVENIO'!D49+'[2]IMPTO ENAJ.BEBIDAS CONT ALCOHOL'!D49</f>
        <v>#REF!</v>
      </c>
      <c r="S51" s="9" t="e">
        <f t="shared" si="1"/>
        <v>#REF!</v>
      </c>
      <c r="U51" s="9"/>
      <c r="V51" s="9"/>
      <c r="Y51" s="9"/>
      <c r="Z51" s="9"/>
    </row>
    <row r="52" spans="1:26" s="7" customFormat="1" x14ac:dyDescent="0.2">
      <c r="A52" s="8" t="s">
        <v>38</v>
      </c>
      <c r="B52" s="20">
        <v>3570184</v>
      </c>
      <c r="C52" s="20">
        <v>806116</v>
      </c>
      <c r="D52" s="20">
        <v>68085</v>
      </c>
      <c r="E52" s="20">
        <v>119295</v>
      </c>
      <c r="F52" s="20">
        <v>24061</v>
      </c>
      <c r="G52" s="20">
        <v>22926</v>
      </c>
      <c r="H52" s="20">
        <v>22071</v>
      </c>
      <c r="I52" s="20">
        <v>254970</v>
      </c>
      <c r="J52" s="20">
        <v>253309</v>
      </c>
      <c r="K52" s="20">
        <v>0</v>
      </c>
      <c r="L52" s="20">
        <v>1969008</v>
      </c>
      <c r="M52" s="20">
        <v>0</v>
      </c>
      <c r="N52" s="29">
        <v>262777</v>
      </c>
      <c r="O52" s="29">
        <v>280</v>
      </c>
      <c r="P52" s="21">
        <f t="shared" si="0"/>
        <v>7373082</v>
      </c>
      <c r="Q52" s="9"/>
      <c r="R52" s="9" t="e">
        <f>'[2]NOVIEMBRE 2025'!N51+#REF!+'[2]FDO FOM MPAL CONVENIO'!D50+'[2]IMPTO ENAJ.BEBIDAS CONT ALCOHOL'!D50</f>
        <v>#REF!</v>
      </c>
      <c r="S52" s="9" t="e">
        <f t="shared" si="1"/>
        <v>#REF!</v>
      </c>
      <c r="U52" s="9"/>
      <c r="V52" s="9"/>
      <c r="Y52" s="9"/>
      <c r="Z52" s="9"/>
    </row>
    <row r="53" spans="1:26" s="7" customFormat="1" x14ac:dyDescent="0.2">
      <c r="A53" s="8" t="s">
        <v>39</v>
      </c>
      <c r="B53" s="20">
        <v>6937918</v>
      </c>
      <c r="C53" s="20">
        <v>1566521</v>
      </c>
      <c r="D53" s="20">
        <v>132308</v>
      </c>
      <c r="E53" s="20">
        <v>231824</v>
      </c>
      <c r="F53" s="20">
        <v>46758</v>
      </c>
      <c r="G53" s="20">
        <v>44552</v>
      </c>
      <c r="H53" s="20">
        <v>55868</v>
      </c>
      <c r="I53" s="20">
        <v>342540</v>
      </c>
      <c r="J53" s="20">
        <v>206369</v>
      </c>
      <c r="K53" s="20">
        <v>0</v>
      </c>
      <c r="L53" s="20">
        <v>277126</v>
      </c>
      <c r="M53" s="20">
        <v>0</v>
      </c>
      <c r="N53" s="29">
        <v>377164</v>
      </c>
      <c r="O53" s="29">
        <v>280</v>
      </c>
      <c r="P53" s="21">
        <f t="shared" si="0"/>
        <v>10219228</v>
      </c>
      <c r="Q53" s="9"/>
      <c r="R53" s="9" t="e">
        <f>'[2]NOVIEMBRE 2025'!N52+#REF!+'[2]FDO FOM MPAL CONVENIO'!D51+'[2]IMPTO ENAJ.BEBIDAS CONT ALCOHOL'!D51</f>
        <v>#REF!</v>
      </c>
      <c r="S53" s="9" t="e">
        <f t="shared" si="1"/>
        <v>#REF!</v>
      </c>
      <c r="U53" s="9"/>
      <c r="V53" s="9"/>
      <c r="Y53" s="9"/>
      <c r="Z53" s="9"/>
    </row>
    <row r="54" spans="1:26" s="7" customFormat="1" x14ac:dyDescent="0.2">
      <c r="A54" s="8" t="s">
        <v>40</v>
      </c>
      <c r="B54" s="20">
        <v>32614966</v>
      </c>
      <c r="C54" s="20">
        <v>7364173</v>
      </c>
      <c r="D54" s="20">
        <v>621979</v>
      </c>
      <c r="E54" s="20">
        <v>1089801</v>
      </c>
      <c r="F54" s="20">
        <v>219809</v>
      </c>
      <c r="G54" s="20">
        <v>209437</v>
      </c>
      <c r="H54" s="20">
        <v>22070</v>
      </c>
      <c r="I54" s="20">
        <v>1393788</v>
      </c>
      <c r="J54" s="20">
        <v>202227</v>
      </c>
      <c r="K54" s="20">
        <v>3</v>
      </c>
      <c r="L54" s="20">
        <v>7264678</v>
      </c>
      <c r="M54" s="20">
        <v>0</v>
      </c>
      <c r="N54" s="29">
        <v>2427135</v>
      </c>
      <c r="O54" s="29">
        <v>309727</v>
      </c>
      <c r="P54" s="21">
        <f t="shared" si="0"/>
        <v>53739793</v>
      </c>
      <c r="Q54" s="9"/>
      <c r="R54" s="9" t="e">
        <f>'[2]NOVIEMBRE 2025'!N53+#REF!+'[2]FDO FOM MPAL CONVENIO'!D52+'[2]IMPTO ENAJ.BEBIDAS CONT ALCOHOL'!D52</f>
        <v>#REF!</v>
      </c>
      <c r="S54" s="9" t="e">
        <f t="shared" si="1"/>
        <v>#REF!</v>
      </c>
      <c r="U54" s="9"/>
      <c r="V54" s="9"/>
      <c r="Y54" s="9"/>
      <c r="Z54" s="9"/>
    </row>
    <row r="55" spans="1:26" s="7" customFormat="1" x14ac:dyDescent="0.2">
      <c r="A55" s="8" t="s">
        <v>41</v>
      </c>
      <c r="B55" s="20">
        <v>1712625</v>
      </c>
      <c r="C55" s="20">
        <v>386696</v>
      </c>
      <c r="D55" s="20">
        <v>32660</v>
      </c>
      <c r="E55" s="20">
        <v>57226</v>
      </c>
      <c r="F55" s="20">
        <v>11542</v>
      </c>
      <c r="G55" s="20">
        <v>10998</v>
      </c>
      <c r="H55" s="20">
        <v>22071</v>
      </c>
      <c r="I55" s="20">
        <v>152925</v>
      </c>
      <c r="J55" s="20">
        <v>221959</v>
      </c>
      <c r="K55" s="20">
        <v>0</v>
      </c>
      <c r="L55" s="20">
        <v>11719</v>
      </c>
      <c r="M55" s="20">
        <v>0</v>
      </c>
      <c r="N55" s="29">
        <v>38354</v>
      </c>
      <c r="O55" s="29">
        <v>0</v>
      </c>
      <c r="P55" s="21">
        <f t="shared" si="0"/>
        <v>2658775</v>
      </c>
      <c r="Q55" s="9"/>
      <c r="R55" s="9" t="e">
        <f>'[2]NOVIEMBRE 2025'!N54+#REF!+'[2]FDO FOM MPAL CONVENIO'!D53+'[2]IMPTO ENAJ.BEBIDAS CONT ALCOHOL'!D53</f>
        <v>#REF!</v>
      </c>
      <c r="S55" s="9" t="e">
        <f t="shared" si="1"/>
        <v>#REF!</v>
      </c>
      <c r="U55" s="9"/>
      <c r="V55" s="9"/>
      <c r="Y55" s="9"/>
      <c r="Z55" s="9"/>
    </row>
    <row r="56" spans="1:26" s="7" customFormat="1" ht="12" thickBot="1" x14ac:dyDescent="0.25">
      <c r="A56" s="171" t="s">
        <v>42</v>
      </c>
      <c r="B56" s="172">
        <v>3093042</v>
      </c>
      <c r="C56" s="172">
        <v>698383</v>
      </c>
      <c r="D56" s="172">
        <v>58986</v>
      </c>
      <c r="E56" s="172">
        <v>103351</v>
      </c>
      <c r="F56" s="172">
        <v>20846</v>
      </c>
      <c r="G56" s="172">
        <v>19862</v>
      </c>
      <c r="H56" s="172">
        <v>22071</v>
      </c>
      <c r="I56" s="172">
        <v>255465</v>
      </c>
      <c r="J56" s="172">
        <v>290453</v>
      </c>
      <c r="K56" s="172">
        <v>0</v>
      </c>
      <c r="L56" s="172">
        <v>0</v>
      </c>
      <c r="M56" s="172">
        <v>0</v>
      </c>
      <c r="N56" s="178">
        <v>133496</v>
      </c>
      <c r="O56" s="178">
        <v>41</v>
      </c>
      <c r="P56" s="173">
        <f t="shared" si="0"/>
        <v>4695996</v>
      </c>
      <c r="Q56" s="9"/>
      <c r="R56" s="9" t="e">
        <f>'[2]NOVIEMBRE 2025'!N55+#REF!+'[2]FDO FOM MPAL CONVENIO'!D54+'[2]IMPTO ENAJ.BEBIDAS CONT ALCOHOL'!D54</f>
        <v>#REF!</v>
      </c>
      <c r="S56" s="9" t="e">
        <f t="shared" si="1"/>
        <v>#REF!</v>
      </c>
      <c r="U56" s="9"/>
      <c r="V56" s="9"/>
      <c r="Y56" s="9"/>
      <c r="Z56" s="9"/>
    </row>
    <row r="57" spans="1:26" s="7" customFormat="1" ht="14.4" thickBot="1" x14ac:dyDescent="0.3">
      <c r="A57" s="39" t="s">
        <v>43</v>
      </c>
      <c r="B57" s="186">
        <f>'[2]NOVIEMBRE 2025'!B56</f>
        <v>375129789</v>
      </c>
      <c r="C57" s="186">
        <f>'[2]NOVIEMBRE 2025'!C56</f>
        <v>84701010</v>
      </c>
      <c r="D57" s="186">
        <f>'[2]NOVIEMBRE 2025'!D56</f>
        <v>7153857</v>
      </c>
      <c r="E57" s="186">
        <f>'[2]NOVIEMBRE 2025'!E56</f>
        <v>12534633</v>
      </c>
      <c r="F57" s="186">
        <f>'[2]NOVIEMBRE 2025'!F56</f>
        <v>2528188</v>
      </c>
      <c r="G57" s="186">
        <f>'[2]NOVIEMBRE 2025'!G56</f>
        <v>2408894</v>
      </c>
      <c r="H57" s="186">
        <f>'[2]NOVIEMBRE 2025'!H56</f>
        <v>1489804</v>
      </c>
      <c r="I57" s="186">
        <f>'[2]NOVIEMBRE 2025'!I56</f>
        <v>18335063</v>
      </c>
      <c r="J57" s="186">
        <f>'[2]NOVIEMBRE 2025'!J56</f>
        <v>9150722</v>
      </c>
      <c r="K57" s="186">
        <f>'[2]NOVIEMBRE 2025'!K56</f>
        <v>175</v>
      </c>
      <c r="L57" s="186">
        <f>'[2]NOVIEMBRE 2025'!L56</f>
        <v>57898790</v>
      </c>
      <c r="M57" s="186">
        <f>'[2]NOVIEMBRE 2025'!M56</f>
        <v>0</v>
      </c>
      <c r="N57" s="37">
        <f>SUM(N14:N56)</f>
        <v>17479786</v>
      </c>
      <c r="O57" s="37">
        <f>SUM(O14:O56)</f>
        <v>673687</v>
      </c>
      <c r="P57" s="38">
        <f>SUM(P14:P56)</f>
        <v>589484398</v>
      </c>
      <c r="Q57" s="9"/>
      <c r="R57" s="9" t="e">
        <f>'[2]NOVIEMBRE 2025'!N56+#REF!+'[2]FDO FOM MPAL CONVENIO'!D55+'[2]IMPTO ENAJ.BEBIDAS CONT ALCOHOL'!D55</f>
        <v>#REF!</v>
      </c>
      <c r="S57" s="9" t="e">
        <f t="shared" si="1"/>
        <v>#REF!</v>
      </c>
      <c r="U57" s="158"/>
      <c r="V57" s="9"/>
      <c r="X57" s="141"/>
      <c r="Y57" s="9"/>
      <c r="Z57" s="9"/>
    </row>
    <row r="59" spans="1:26" x14ac:dyDescent="0.2">
      <c r="B59" s="36"/>
      <c r="C59" s="36"/>
      <c r="D59" s="36"/>
      <c r="E59" s="72"/>
      <c r="F59" s="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26" x14ac:dyDescent="0.2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</row>
    <row r="61" spans="1:26" s="7" customFormat="1" x14ac:dyDescent="0.2">
      <c r="A61" s="33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26" s="7" customFormat="1" x14ac:dyDescent="0.2">
      <c r="Q62" s="9"/>
      <c r="R62" s="9"/>
    </row>
    <row r="63" spans="1:26" s="7" customFormat="1" x14ac:dyDescent="0.2">
      <c r="Q63" s="9"/>
      <c r="R63" s="9"/>
      <c r="S63" s="9"/>
    </row>
    <row r="64" spans="1:26" s="7" customFormat="1" x14ac:dyDescent="0.2">
      <c r="B64" s="9"/>
      <c r="C64" s="9"/>
      <c r="D64" s="9"/>
      <c r="E64" s="9"/>
      <c r="G64" s="9"/>
      <c r="Q64" s="9"/>
      <c r="R64" s="9"/>
    </row>
    <row r="65" spans="2:18" s="7" customFormat="1" x14ac:dyDescent="0.2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2:18" s="7" customFormat="1" x14ac:dyDescent="0.2">
      <c r="Q66" s="9"/>
      <c r="R66" s="9"/>
    </row>
    <row r="67" spans="2:18" s="7" customFormat="1" x14ac:dyDescent="0.2">
      <c r="Q67" s="9"/>
      <c r="R67" s="9"/>
    </row>
    <row r="68" spans="2:18" s="7" customFormat="1" x14ac:dyDescent="0.2">
      <c r="Q68" s="9"/>
      <c r="R68" s="9"/>
    </row>
    <row r="69" spans="2:18" s="7" customFormat="1" x14ac:dyDescent="0.2">
      <c r="Q69" s="9"/>
      <c r="R69" s="9"/>
    </row>
    <row r="70" spans="2:18" s="7" customFormat="1" x14ac:dyDescent="0.2">
      <c r="Q70" s="9"/>
      <c r="R70" s="9"/>
    </row>
    <row r="71" spans="2:18" s="7" customFormat="1" x14ac:dyDescent="0.2">
      <c r="Q71" s="9"/>
      <c r="R71" s="9"/>
    </row>
    <row r="72" spans="2:18" s="7" customFormat="1" x14ac:dyDescent="0.2">
      <c r="Q72" s="9"/>
      <c r="R72" s="9"/>
    </row>
    <row r="73" spans="2:18" s="7" customFormat="1" x14ac:dyDescent="0.2">
      <c r="Q73" s="9"/>
      <c r="R73" s="9"/>
    </row>
    <row r="74" spans="2:18" s="7" customFormat="1" ht="12.6" customHeight="1" x14ac:dyDescent="0.25">
      <c r="B74" s="31"/>
      <c r="C74" s="52"/>
      <c r="D74" s="31"/>
      <c r="E74" s="200" t="s">
        <v>117</v>
      </c>
      <c r="F74" s="200"/>
      <c r="G74" s="200"/>
      <c r="H74" s="200"/>
      <c r="I74" s="200"/>
      <c r="J74" s="200"/>
      <c r="K74" s="200"/>
      <c r="L74" s="200"/>
      <c r="M74" s="40"/>
      <c r="N74" s="40"/>
      <c r="O74" s="52"/>
      <c r="P74" s="31"/>
      <c r="Q74" s="9"/>
      <c r="R74" s="9"/>
    </row>
    <row r="75" spans="2:18" s="7" customFormat="1" ht="12.75" customHeight="1" x14ac:dyDescent="0.25">
      <c r="C75" s="52"/>
      <c r="E75" s="201" t="s">
        <v>114</v>
      </c>
      <c r="F75" s="201"/>
      <c r="G75" s="201"/>
      <c r="H75" s="201"/>
      <c r="I75" s="201"/>
      <c r="J75" s="201"/>
      <c r="K75" s="201"/>
      <c r="L75" s="201"/>
      <c r="M75" s="32"/>
      <c r="N75" s="32"/>
      <c r="O75" s="52"/>
      <c r="Q75" s="9"/>
      <c r="R75" s="9"/>
    </row>
    <row r="76" spans="2:18" s="7" customFormat="1" ht="12.75" customHeight="1" x14ac:dyDescent="0.2">
      <c r="C76" s="197" t="s">
        <v>118</v>
      </c>
      <c r="D76" s="197"/>
      <c r="E76" s="197"/>
      <c r="F76" s="197"/>
      <c r="G76" s="197"/>
      <c r="H76" s="197"/>
      <c r="I76" s="197"/>
      <c r="J76" s="197"/>
      <c r="K76" s="197"/>
      <c r="L76" s="197"/>
      <c r="M76" s="197"/>
      <c r="N76" s="197"/>
      <c r="O76" s="103"/>
      <c r="Q76" s="9"/>
      <c r="R76" s="9"/>
    </row>
    <row r="77" spans="2:18" s="7" customFormat="1" ht="12.75" customHeight="1" x14ac:dyDescent="0.2">
      <c r="B77" s="197" t="s">
        <v>119</v>
      </c>
      <c r="C77" s="197"/>
      <c r="D77" s="197"/>
      <c r="E77" s="197"/>
      <c r="F77" s="197"/>
      <c r="G77" s="197"/>
      <c r="H77" s="197"/>
      <c r="I77" s="197"/>
      <c r="J77" s="197"/>
      <c r="K77" s="197"/>
      <c r="L77" s="197"/>
      <c r="M77" s="197"/>
      <c r="N77" s="197"/>
      <c r="O77" s="197"/>
      <c r="Q77" s="9"/>
      <c r="R77" s="9"/>
    </row>
    <row r="78" spans="2:18" s="7" customFormat="1" ht="12" x14ac:dyDescent="0.25">
      <c r="C78" s="52"/>
      <c r="I78" s="22"/>
      <c r="J78" s="30" t="s">
        <v>44</v>
      </c>
      <c r="K78" s="32"/>
      <c r="L78" s="30" t="s">
        <v>45</v>
      </c>
      <c r="M78" s="30"/>
      <c r="N78" s="30"/>
      <c r="O78" s="52"/>
      <c r="Q78" s="9"/>
      <c r="R78" s="9"/>
    </row>
    <row r="79" spans="2:18" s="7" customFormat="1" x14ac:dyDescent="0.2">
      <c r="C79" s="52"/>
      <c r="N79" s="32"/>
      <c r="O79" s="187"/>
      <c r="Q79" s="9"/>
      <c r="R79" s="9"/>
    </row>
    <row r="80" spans="2:18" s="7" customFormat="1" ht="12" x14ac:dyDescent="0.25">
      <c r="C80" s="56"/>
      <c r="E80" s="23" t="s">
        <v>46</v>
      </c>
      <c r="F80" s="10"/>
      <c r="G80" s="10"/>
      <c r="H80" s="10"/>
      <c r="I80" s="24"/>
      <c r="J80" s="25">
        <v>1875648943</v>
      </c>
      <c r="K80" s="30" t="s">
        <v>47</v>
      </c>
      <c r="L80" s="25">
        <v>375129789</v>
      </c>
      <c r="M80" s="25"/>
      <c r="N80" s="158"/>
      <c r="O80" s="56"/>
      <c r="P80" s="9"/>
      <c r="Q80" s="9"/>
      <c r="R80" s="9"/>
    </row>
    <row r="81" spans="3:18" s="7" customFormat="1" ht="12" x14ac:dyDescent="0.25">
      <c r="C81" s="52"/>
      <c r="E81" s="23"/>
      <c r="F81" s="10"/>
      <c r="G81" s="10"/>
      <c r="H81" s="10"/>
      <c r="I81" s="24"/>
      <c r="J81" s="25"/>
      <c r="K81" s="22"/>
      <c r="L81" s="25"/>
      <c r="M81" s="25"/>
      <c r="N81" s="158"/>
      <c r="O81" s="52"/>
      <c r="Q81" s="9"/>
      <c r="R81" s="9"/>
    </row>
    <row r="82" spans="3:18" s="7" customFormat="1" ht="13.2" x14ac:dyDescent="0.25">
      <c r="C82" s="52"/>
      <c r="E82" s="22" t="s">
        <v>48</v>
      </c>
      <c r="F82" s="22"/>
      <c r="G82" s="22"/>
      <c r="H82" s="22"/>
      <c r="J82" s="25">
        <v>84701010</v>
      </c>
      <c r="K82" s="30" t="s">
        <v>66</v>
      </c>
      <c r="L82" s="25">
        <v>84701010</v>
      </c>
      <c r="M82" s="25"/>
      <c r="N82" s="158"/>
      <c r="O82" s="152"/>
      <c r="P82" s="9"/>
      <c r="Q82" s="9"/>
      <c r="R82" s="9"/>
    </row>
    <row r="83" spans="3:18" s="7" customFormat="1" ht="12" x14ac:dyDescent="0.25">
      <c r="C83" s="52"/>
      <c r="E83" s="22"/>
      <c r="F83" s="22"/>
      <c r="G83" s="22"/>
      <c r="H83" s="22"/>
      <c r="J83" s="25"/>
      <c r="K83" s="30"/>
      <c r="L83" s="25"/>
      <c r="M83" s="25"/>
      <c r="N83" s="158"/>
      <c r="O83" s="52"/>
      <c r="Q83" s="9"/>
      <c r="R83" s="9"/>
    </row>
    <row r="84" spans="3:18" s="7" customFormat="1" ht="12" x14ac:dyDescent="0.25">
      <c r="C84" s="52"/>
      <c r="E84" s="22" t="s">
        <v>70</v>
      </c>
      <c r="F84" s="22"/>
      <c r="G84" s="22"/>
      <c r="H84" s="22"/>
      <c r="J84" s="25">
        <v>35769285</v>
      </c>
      <c r="K84" s="30" t="s">
        <v>47</v>
      </c>
      <c r="L84" s="25">
        <v>7153857</v>
      </c>
      <c r="M84" s="25"/>
      <c r="N84" s="158"/>
      <c r="O84" s="52"/>
      <c r="P84" s="9"/>
      <c r="Q84" s="9"/>
      <c r="R84" s="9"/>
    </row>
    <row r="85" spans="3:18" s="7" customFormat="1" ht="12" x14ac:dyDescent="0.25">
      <c r="C85" s="52"/>
      <c r="E85" s="22"/>
      <c r="J85" s="25"/>
      <c r="K85" s="30"/>
      <c r="L85" s="25"/>
      <c r="M85" s="25"/>
      <c r="N85" s="158"/>
      <c r="O85" s="52"/>
      <c r="P85" s="9"/>
      <c r="Q85" s="9"/>
      <c r="R85" s="9"/>
    </row>
    <row r="86" spans="3:18" s="7" customFormat="1" ht="12" x14ac:dyDescent="0.25">
      <c r="C86" s="52"/>
      <c r="E86" s="22" t="s">
        <v>75</v>
      </c>
      <c r="J86" s="25">
        <v>62673167</v>
      </c>
      <c r="K86" s="30" t="s">
        <v>47</v>
      </c>
      <c r="L86" s="25">
        <v>12534633</v>
      </c>
      <c r="M86" s="25"/>
      <c r="N86" s="158"/>
      <c r="O86" s="52"/>
      <c r="P86" s="9"/>
      <c r="Q86" s="9"/>
      <c r="R86" s="9"/>
    </row>
    <row r="87" spans="3:18" s="7" customFormat="1" ht="12" x14ac:dyDescent="0.25">
      <c r="C87" s="52"/>
      <c r="E87" s="22"/>
      <c r="J87" s="25"/>
      <c r="K87" s="30"/>
      <c r="L87" s="25"/>
      <c r="M87" s="25"/>
      <c r="N87" s="158"/>
      <c r="O87" s="52"/>
      <c r="P87" s="9"/>
      <c r="Q87" s="9"/>
      <c r="R87" s="9"/>
    </row>
    <row r="88" spans="3:18" s="7" customFormat="1" ht="12" x14ac:dyDescent="0.25">
      <c r="C88" s="52"/>
      <c r="E88" s="22" t="s">
        <v>89</v>
      </c>
      <c r="J88" s="25">
        <v>12640940</v>
      </c>
      <c r="K88" s="30" t="s">
        <v>47</v>
      </c>
      <c r="L88" s="25">
        <v>2528188</v>
      </c>
      <c r="M88" s="25"/>
      <c r="N88" s="158"/>
      <c r="O88" s="52"/>
      <c r="P88" s="9"/>
      <c r="Q88" s="9"/>
      <c r="R88" s="9"/>
    </row>
    <row r="89" spans="3:18" s="7" customFormat="1" ht="12" x14ac:dyDescent="0.25">
      <c r="C89" s="52"/>
      <c r="E89" s="22"/>
      <c r="J89" s="25"/>
      <c r="K89" s="30"/>
      <c r="L89" s="25"/>
      <c r="M89" s="25"/>
      <c r="N89" s="158"/>
      <c r="O89" s="52"/>
      <c r="P89" s="9"/>
      <c r="Q89" s="9"/>
      <c r="R89" s="9"/>
    </row>
    <row r="90" spans="3:18" s="7" customFormat="1" ht="12" x14ac:dyDescent="0.25">
      <c r="C90" s="52"/>
      <c r="E90" s="22" t="s">
        <v>49</v>
      </c>
      <c r="F90" s="22"/>
      <c r="G90" s="22"/>
      <c r="H90" s="22"/>
      <c r="J90" s="25">
        <v>12044471</v>
      </c>
      <c r="K90" s="30" t="s">
        <v>47</v>
      </c>
      <c r="L90" s="25">
        <v>2408894</v>
      </c>
      <c r="M90" s="25"/>
      <c r="N90" s="158"/>
      <c r="O90" s="52"/>
      <c r="P90" s="9"/>
      <c r="Q90" s="9"/>
      <c r="R90" s="9"/>
    </row>
    <row r="91" spans="3:18" s="7" customFormat="1" ht="12" x14ac:dyDescent="0.25">
      <c r="C91" s="52"/>
      <c r="E91" s="22"/>
      <c r="F91" s="22"/>
      <c r="G91" s="22"/>
      <c r="H91" s="22"/>
      <c r="J91" s="25"/>
      <c r="K91" s="30"/>
      <c r="L91" s="25"/>
      <c r="M91" s="25"/>
      <c r="N91" s="158"/>
      <c r="O91" s="52"/>
      <c r="P91" s="9"/>
      <c r="Q91" s="9"/>
      <c r="R91" s="9"/>
    </row>
    <row r="92" spans="3:18" s="7" customFormat="1" ht="12" x14ac:dyDescent="0.25">
      <c r="C92" s="52"/>
      <c r="E92" s="22" t="s">
        <v>50</v>
      </c>
      <c r="F92" s="22"/>
      <c r="G92" s="22"/>
      <c r="H92" s="22"/>
      <c r="I92" s="22"/>
      <c r="J92" s="25">
        <v>7449021</v>
      </c>
      <c r="K92" s="30" t="s">
        <v>47</v>
      </c>
      <c r="L92" s="25">
        <v>1489804</v>
      </c>
      <c r="M92" s="25"/>
      <c r="N92" s="158"/>
      <c r="O92" s="52"/>
      <c r="P92" s="9"/>
      <c r="Q92" s="9"/>
      <c r="R92" s="9"/>
    </row>
    <row r="93" spans="3:18" s="7" customFormat="1" ht="12" x14ac:dyDescent="0.25">
      <c r="C93" s="52"/>
      <c r="E93" s="22"/>
      <c r="F93" s="22"/>
      <c r="G93" s="22"/>
      <c r="H93" s="22"/>
      <c r="I93" s="22"/>
      <c r="J93" s="25"/>
      <c r="K93" s="30"/>
      <c r="L93" s="25"/>
      <c r="M93" s="25"/>
      <c r="N93" s="158"/>
      <c r="O93" s="52"/>
      <c r="P93" s="9"/>
      <c r="Q93" s="9"/>
      <c r="R93" s="9"/>
    </row>
    <row r="94" spans="3:18" s="7" customFormat="1" ht="12" x14ac:dyDescent="0.25">
      <c r="C94" s="52"/>
      <c r="E94" s="22" t="s">
        <v>71</v>
      </c>
      <c r="J94" s="25">
        <v>91675313</v>
      </c>
      <c r="K94" s="30" t="s">
        <v>47</v>
      </c>
      <c r="L94" s="25">
        <v>18335063</v>
      </c>
      <c r="M94" s="25"/>
      <c r="N94" s="158"/>
      <c r="O94" s="53"/>
      <c r="P94" s="9"/>
      <c r="Q94" s="9"/>
      <c r="R94" s="9"/>
    </row>
    <row r="95" spans="3:18" s="7" customFormat="1" ht="12" x14ac:dyDescent="0.25">
      <c r="C95" s="52"/>
      <c r="E95" s="22"/>
      <c r="J95" s="25"/>
      <c r="K95" s="30"/>
      <c r="L95" s="25"/>
      <c r="M95" s="25"/>
      <c r="N95" s="158"/>
      <c r="O95" s="52"/>
      <c r="P95" s="9"/>
      <c r="Q95" s="9"/>
      <c r="R95" s="9"/>
    </row>
    <row r="96" spans="3:18" s="7" customFormat="1" ht="12" x14ac:dyDescent="0.25">
      <c r="C96" s="52"/>
      <c r="E96" s="22" t="s">
        <v>51</v>
      </c>
      <c r="F96" s="22"/>
      <c r="G96" s="22"/>
      <c r="H96" s="22"/>
      <c r="J96" s="25">
        <v>45753610</v>
      </c>
      <c r="K96" s="30" t="s">
        <v>47</v>
      </c>
      <c r="L96" s="25">
        <v>9150722</v>
      </c>
      <c r="M96" s="25"/>
      <c r="N96" s="158"/>
      <c r="O96" s="52"/>
      <c r="P96" s="9"/>
      <c r="Q96" s="9"/>
      <c r="R96" s="9"/>
    </row>
    <row r="97" spans="3:18" s="7" customFormat="1" ht="12" x14ac:dyDescent="0.25">
      <c r="C97" s="52"/>
      <c r="E97" s="22"/>
      <c r="F97" s="22"/>
      <c r="G97" s="22"/>
      <c r="H97" s="22"/>
      <c r="J97" s="25"/>
      <c r="K97" s="30"/>
      <c r="L97" s="25"/>
      <c r="M97" s="25"/>
      <c r="N97" s="158"/>
      <c r="O97" s="52"/>
      <c r="P97" s="9"/>
      <c r="Q97" s="9"/>
      <c r="R97" s="9"/>
    </row>
    <row r="98" spans="3:18" s="7" customFormat="1" ht="12" x14ac:dyDescent="0.25">
      <c r="C98" s="52"/>
      <c r="E98" s="22" t="s">
        <v>76</v>
      </c>
      <c r="F98" s="22"/>
      <c r="G98" s="22"/>
      <c r="H98" s="22"/>
      <c r="J98" s="25">
        <v>876</v>
      </c>
      <c r="K98" s="30" t="s">
        <v>47</v>
      </c>
      <c r="L98" s="25">
        <v>175</v>
      </c>
      <c r="M98" s="25"/>
      <c r="N98" s="158"/>
      <c r="O98" s="52"/>
      <c r="P98" s="9"/>
      <c r="Q98" s="9"/>
      <c r="R98" s="9"/>
    </row>
    <row r="99" spans="3:18" s="7" customFormat="1" ht="12" x14ac:dyDescent="0.25">
      <c r="C99" s="52"/>
      <c r="E99" s="22"/>
      <c r="F99" s="22"/>
      <c r="G99" s="22"/>
      <c r="H99" s="22"/>
      <c r="J99" s="25"/>
      <c r="K99" s="30"/>
      <c r="L99" s="25"/>
      <c r="M99" s="25"/>
      <c r="N99" s="158"/>
      <c r="O99" s="52"/>
      <c r="P99" s="9"/>
      <c r="Q99" s="9"/>
      <c r="R99" s="9"/>
    </row>
    <row r="100" spans="3:18" s="7" customFormat="1" ht="12" x14ac:dyDescent="0.25">
      <c r="C100" s="52"/>
      <c r="E100" s="22" t="s">
        <v>65</v>
      </c>
      <c r="J100" s="25">
        <v>57898790</v>
      </c>
      <c r="K100" s="30" t="s">
        <v>66</v>
      </c>
      <c r="L100" s="25">
        <v>57898790</v>
      </c>
      <c r="M100" s="35"/>
      <c r="N100" s="160"/>
      <c r="O100" s="52"/>
      <c r="P100" s="9"/>
      <c r="Q100" s="9"/>
      <c r="R100" s="9"/>
    </row>
    <row r="101" spans="3:18" s="7" customFormat="1" ht="12" x14ac:dyDescent="0.25">
      <c r="C101" s="52"/>
      <c r="E101" s="22"/>
      <c r="J101" s="25"/>
      <c r="K101" s="30"/>
      <c r="L101" s="25"/>
      <c r="M101" s="35"/>
      <c r="N101" s="160"/>
      <c r="O101" s="52"/>
      <c r="P101" s="9"/>
      <c r="Q101" s="9"/>
      <c r="R101" s="9"/>
    </row>
    <row r="102" spans="3:18" s="7" customFormat="1" ht="12" x14ac:dyDescent="0.25">
      <c r="C102" s="52"/>
      <c r="E102" s="22" t="s">
        <v>77</v>
      </c>
      <c r="J102" s="25">
        <v>0</v>
      </c>
      <c r="K102" s="71" t="s">
        <v>78</v>
      </c>
      <c r="L102" s="25">
        <v>0</v>
      </c>
      <c r="M102" s="35"/>
      <c r="N102" s="160"/>
      <c r="O102" s="52"/>
      <c r="P102" s="9"/>
      <c r="Q102" s="9"/>
      <c r="R102" s="9"/>
    </row>
    <row r="103" spans="3:18" s="7" customFormat="1" ht="12" x14ac:dyDescent="0.25">
      <c r="C103" s="52"/>
      <c r="E103" s="22"/>
      <c r="J103" s="25"/>
      <c r="K103" s="71"/>
      <c r="L103" s="25"/>
      <c r="M103" s="35"/>
      <c r="N103" s="160"/>
      <c r="O103" s="52"/>
      <c r="P103" s="9"/>
      <c r="Q103" s="9"/>
      <c r="R103" s="9"/>
    </row>
    <row r="104" spans="3:18" s="7" customFormat="1" ht="12" x14ac:dyDescent="0.25">
      <c r="C104" s="52"/>
      <c r="E104" s="22" t="s">
        <v>93</v>
      </c>
      <c r="J104" s="25">
        <v>17479786</v>
      </c>
      <c r="K104" s="82" t="s">
        <v>83</v>
      </c>
      <c r="L104" s="25">
        <v>17479786</v>
      </c>
      <c r="M104" s="35"/>
      <c r="N104" s="160"/>
      <c r="O104" s="52"/>
      <c r="P104" s="9"/>
      <c r="Q104" s="9"/>
      <c r="R104" s="9"/>
    </row>
    <row r="105" spans="3:18" s="7" customFormat="1" ht="12" x14ac:dyDescent="0.25">
      <c r="C105" s="52"/>
      <c r="E105" s="22"/>
      <c r="J105" s="25"/>
      <c r="K105" s="71"/>
      <c r="L105" s="25"/>
      <c r="M105" s="35"/>
      <c r="N105" s="160"/>
      <c r="O105" s="52"/>
      <c r="P105" s="9"/>
      <c r="Q105" s="9"/>
      <c r="R105" s="9"/>
    </row>
    <row r="106" spans="3:18" s="7" customFormat="1" ht="12.6" thickBot="1" x14ac:dyDescent="0.3">
      <c r="C106" s="52"/>
      <c r="E106" s="22" t="s">
        <v>98</v>
      </c>
      <c r="J106" s="100">
        <v>3368434</v>
      </c>
      <c r="K106" s="89" t="s">
        <v>47</v>
      </c>
      <c r="L106" s="100">
        <v>673687</v>
      </c>
      <c r="M106" s="35"/>
      <c r="N106" s="9"/>
      <c r="O106" s="52"/>
      <c r="P106" s="9"/>
      <c r="Q106" s="9"/>
      <c r="R106" s="9"/>
    </row>
    <row r="107" spans="3:18" s="7" customFormat="1" ht="12" x14ac:dyDescent="0.25">
      <c r="C107" s="52"/>
      <c r="E107" s="22"/>
      <c r="J107" s="25"/>
      <c r="K107" s="30"/>
      <c r="L107" s="25"/>
      <c r="M107" s="25"/>
      <c r="N107" s="25"/>
      <c r="O107" s="52"/>
      <c r="Q107" s="9"/>
      <c r="R107" s="9"/>
    </row>
    <row r="108" spans="3:18" s="7" customFormat="1" ht="12.6" thickBot="1" x14ac:dyDescent="0.3">
      <c r="C108" s="52"/>
      <c r="I108" s="24"/>
      <c r="J108" s="26">
        <f>SUM(J80:J106)</f>
        <v>2307103646</v>
      </c>
      <c r="L108" s="26">
        <f>SUM(L80:L106)</f>
        <v>589484398</v>
      </c>
      <c r="M108" s="35"/>
      <c r="N108" s="160"/>
      <c r="O108" s="160"/>
      <c r="Q108" s="9"/>
      <c r="R108" s="9"/>
    </row>
    <row r="109" spans="3:18" s="7" customFormat="1" ht="12.6" thickTop="1" x14ac:dyDescent="0.25">
      <c r="C109" s="52"/>
      <c r="O109" s="54"/>
      <c r="Q109" s="9"/>
      <c r="R109" s="9"/>
    </row>
    <row r="110" spans="3:18" s="7" customFormat="1" ht="13.8" x14ac:dyDescent="0.25">
      <c r="C110" s="57"/>
      <c r="L110" s="9"/>
      <c r="M110" s="9"/>
      <c r="N110" s="110"/>
      <c r="O110" s="54"/>
      <c r="Q110" s="9"/>
      <c r="R110" s="9"/>
    </row>
    <row r="111" spans="3:18" s="7" customFormat="1" x14ac:dyDescent="0.2"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Q111" s="9"/>
      <c r="R111" s="9"/>
    </row>
    <row r="112" spans="3:18" s="7" customFormat="1" x14ac:dyDescent="0.2">
      <c r="C112" s="52"/>
      <c r="D112" s="52"/>
      <c r="E112" s="52"/>
      <c r="F112" s="52"/>
      <c r="G112" s="52"/>
      <c r="H112" s="52"/>
      <c r="I112" s="52"/>
      <c r="J112" s="77"/>
      <c r="K112" s="52"/>
      <c r="L112" s="53"/>
      <c r="M112" s="52"/>
      <c r="N112" s="53"/>
      <c r="O112" s="52"/>
      <c r="Q112" s="9"/>
      <c r="R112" s="9"/>
    </row>
    <row r="113" spans="3:18" s="7" customFormat="1" x14ac:dyDescent="0.2"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Q113" s="9"/>
      <c r="R113" s="9"/>
    </row>
    <row r="114" spans="3:18" s="7" customFormat="1" x14ac:dyDescent="0.2"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Q114" s="9"/>
      <c r="R114" s="9"/>
    </row>
    <row r="115" spans="3:18" s="7" customFormat="1" x14ac:dyDescent="0.2">
      <c r="I115" s="5"/>
      <c r="Q115" s="9"/>
      <c r="R115" s="9"/>
    </row>
    <row r="116" spans="3:18" s="7" customFormat="1" x14ac:dyDescent="0.2">
      <c r="I116" s="5"/>
      <c r="Q116" s="9"/>
      <c r="R116" s="9"/>
    </row>
    <row r="117" spans="3:18" s="7" customFormat="1" x14ac:dyDescent="0.2">
      <c r="I117" s="5"/>
      <c r="Q117" s="9"/>
      <c r="R117" s="9"/>
    </row>
    <row r="118" spans="3:18" s="7" customFormat="1" x14ac:dyDescent="0.2">
      <c r="I118" s="5"/>
      <c r="Q118" s="9"/>
      <c r="R118" s="9"/>
    </row>
    <row r="119" spans="3:18" s="7" customFormat="1" x14ac:dyDescent="0.2">
      <c r="I119" s="5"/>
      <c r="Q119" s="9"/>
      <c r="R119" s="9"/>
    </row>
    <row r="120" spans="3:18" s="7" customFormat="1" x14ac:dyDescent="0.2">
      <c r="I120" s="5"/>
      <c r="Q120" s="9"/>
      <c r="R120" s="9"/>
    </row>
    <row r="121" spans="3:18" s="7" customFormat="1" x14ac:dyDescent="0.2">
      <c r="I121" s="5"/>
      <c r="Q121" s="9"/>
      <c r="R121" s="9"/>
    </row>
    <row r="122" spans="3:18" s="7" customFormat="1" x14ac:dyDescent="0.2">
      <c r="I122" s="5"/>
      <c r="Q122" s="9"/>
      <c r="R122" s="9"/>
    </row>
    <row r="123" spans="3:18" s="7" customFormat="1" x14ac:dyDescent="0.2">
      <c r="I123" s="5"/>
      <c r="Q123" s="9"/>
      <c r="R123" s="9"/>
    </row>
    <row r="124" spans="3:18" s="7" customFormat="1" x14ac:dyDescent="0.2">
      <c r="I124" s="5"/>
      <c r="Q124" s="9"/>
      <c r="R124" s="9"/>
    </row>
    <row r="125" spans="3:18" s="7" customFormat="1" x14ac:dyDescent="0.2">
      <c r="I125" s="5"/>
      <c r="Q125" s="9"/>
      <c r="R125" s="9"/>
    </row>
    <row r="126" spans="3:18" s="7" customFormat="1" x14ac:dyDescent="0.2">
      <c r="I126" s="5"/>
      <c r="Q126" s="9"/>
      <c r="R126" s="9"/>
    </row>
    <row r="127" spans="3:18" s="7" customFormat="1" x14ac:dyDescent="0.2">
      <c r="I127" s="5"/>
      <c r="Q127" s="9"/>
      <c r="R127" s="9"/>
    </row>
    <row r="128" spans="3:18" s="7" customFormat="1" x14ac:dyDescent="0.2">
      <c r="Q128" s="9"/>
      <c r="R128" s="9"/>
    </row>
    <row r="129" spans="9:18" s="7" customFormat="1" x14ac:dyDescent="0.2">
      <c r="Q129" s="9"/>
      <c r="R129" s="9"/>
    </row>
    <row r="130" spans="9:18" s="7" customFormat="1" x14ac:dyDescent="0.2">
      <c r="Q130" s="9"/>
      <c r="R130" s="9"/>
    </row>
    <row r="131" spans="9:18" s="7" customFormat="1" x14ac:dyDescent="0.2">
      <c r="I131" s="5"/>
      <c r="Q131" s="9"/>
      <c r="R131" s="9"/>
    </row>
    <row r="132" spans="9:18" s="7" customFormat="1" x14ac:dyDescent="0.2">
      <c r="I132" s="5"/>
      <c r="Q132" s="9"/>
      <c r="R132" s="9"/>
    </row>
    <row r="133" spans="9:18" s="7" customFormat="1" x14ac:dyDescent="0.2">
      <c r="I133" s="5"/>
      <c r="Q133" s="9"/>
      <c r="R133" s="9"/>
    </row>
    <row r="134" spans="9:18" s="7" customFormat="1" x14ac:dyDescent="0.2">
      <c r="I134" s="5"/>
      <c r="Q134" s="9"/>
      <c r="R134" s="9"/>
    </row>
    <row r="138" spans="9:18" ht="13.2" x14ac:dyDescent="0.2">
      <c r="J138" s="7"/>
      <c r="K138" s="7"/>
      <c r="L138" s="7"/>
      <c r="M138" s="7"/>
      <c r="N138" s="7"/>
      <c r="O138" s="7"/>
      <c r="P138" s="27"/>
    </row>
    <row r="139" spans="9:18" x14ac:dyDescent="0.2">
      <c r="J139" s="7"/>
      <c r="K139" s="7"/>
      <c r="L139" s="7"/>
      <c r="M139" s="7"/>
      <c r="N139" s="7"/>
      <c r="O139" s="7"/>
      <c r="P139" s="28"/>
    </row>
    <row r="140" spans="9:18" x14ac:dyDescent="0.2">
      <c r="J140" s="7"/>
      <c r="K140" s="7"/>
      <c r="L140" s="7"/>
      <c r="M140" s="7"/>
      <c r="N140" s="7"/>
      <c r="O140" s="7"/>
      <c r="P140" s="28"/>
    </row>
  </sheetData>
  <mergeCells count="8">
    <mergeCell ref="C76:N76"/>
    <mergeCell ref="B77:O77"/>
    <mergeCell ref="A6:P6"/>
    <mergeCell ref="A7:P7"/>
    <mergeCell ref="A8:P8"/>
    <mergeCell ref="A9:P9"/>
    <mergeCell ref="E74:L74"/>
    <mergeCell ref="E75:L75"/>
  </mergeCells>
  <printOptions horizontalCentered="1"/>
  <pageMargins left="0.25" right="0.25" top="0.12" bottom="0.35" header="0.48" footer="0.3"/>
  <pageSetup scale="57" orientation="landscape" r:id="rId1"/>
  <headerFooter alignWithMargins="0"/>
  <rowBreaks count="1" manualBreakCount="1">
    <brk id="63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E4C4-4C17-4609-9B2C-6C843417D799}">
  <sheetPr>
    <tabColor rgb="FF660066"/>
  </sheetPr>
  <dimension ref="A6:V413"/>
  <sheetViews>
    <sheetView view="pageBreakPreview" topLeftCell="A216" zoomScale="60" zoomScaleNormal="100" workbookViewId="0">
      <selection activeCell="I447" sqref="I447"/>
    </sheetView>
  </sheetViews>
  <sheetFormatPr baseColWidth="10" defaultColWidth="11.44140625" defaultRowHeight="11.4" x14ac:dyDescent="0.2"/>
  <cols>
    <col min="1" max="1" width="24.33203125" style="52" customWidth="1"/>
    <col min="2" max="2" width="13.88671875" style="52" customWidth="1"/>
    <col min="3" max="3" width="13.33203125" style="52" customWidth="1"/>
    <col min="4" max="4" width="12.6640625" style="52" customWidth="1"/>
    <col min="5" max="5" width="12.88671875" style="52" customWidth="1"/>
    <col min="6" max="6" width="11.6640625" style="52" customWidth="1"/>
    <col min="7" max="7" width="11.88671875" style="52" customWidth="1"/>
    <col min="8" max="8" width="16.109375" style="52" customWidth="1"/>
    <col min="9" max="9" width="19.109375" style="52" customWidth="1"/>
    <col min="10" max="11" width="13.33203125" style="52" customWidth="1"/>
    <col min="12" max="12" width="12.88671875" style="52" bestFit="1" customWidth="1"/>
    <col min="13" max="13" width="12.33203125" style="52" customWidth="1"/>
    <col min="14" max="14" width="14" style="77" customWidth="1"/>
    <col min="15" max="15" width="22.88671875" style="52" bestFit="1" customWidth="1"/>
    <col min="16" max="16" width="13.88671875" style="52" bestFit="1" customWidth="1"/>
    <col min="17" max="17" width="2.5546875" style="52" customWidth="1"/>
    <col min="18" max="18" width="13.6640625" style="53" customWidth="1"/>
    <col min="19" max="19" width="15.5546875" style="53" bestFit="1" customWidth="1"/>
    <col min="20" max="20" width="11.44140625" style="52"/>
    <col min="21" max="21" width="13.6640625" style="52" bestFit="1" customWidth="1"/>
    <col min="22" max="22" width="12.33203125" style="52" bestFit="1" customWidth="1"/>
    <col min="23" max="16384" width="11.44140625" style="52"/>
  </cols>
  <sheetData>
    <row r="6" spans="1:20" ht="13.8" x14ac:dyDescent="0.25">
      <c r="A6" s="190" t="s">
        <v>117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20" ht="13.8" x14ac:dyDescent="0.25">
      <c r="A7" s="191" t="s">
        <v>114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20" ht="13.2" x14ac:dyDescent="0.25">
      <c r="A8" s="198" t="s">
        <v>118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20" ht="13.8" thickBot="1" x14ac:dyDescent="0.3">
      <c r="A9" s="199" t="s">
        <v>119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</row>
    <row r="10" spans="1:20" s="45" customFormat="1" ht="10.199999999999999" x14ac:dyDescent="0.2">
      <c r="A10" s="42"/>
      <c r="B10" s="44"/>
      <c r="C10" s="44" t="s">
        <v>62</v>
      </c>
      <c r="D10" s="44" t="s">
        <v>62</v>
      </c>
      <c r="E10" s="44"/>
      <c r="F10" s="12" t="s">
        <v>84</v>
      </c>
      <c r="G10" s="44" t="s">
        <v>53</v>
      </c>
      <c r="H10" s="43" t="s">
        <v>54</v>
      </c>
      <c r="I10" s="43" t="s">
        <v>67</v>
      </c>
      <c r="J10" s="43" t="s">
        <v>55</v>
      </c>
      <c r="K10" s="43" t="s">
        <v>72</v>
      </c>
      <c r="L10" s="43" t="s">
        <v>62</v>
      </c>
      <c r="M10" s="43" t="s">
        <v>72</v>
      </c>
      <c r="N10" s="104" t="s">
        <v>91</v>
      </c>
      <c r="O10" s="43" t="s">
        <v>99</v>
      </c>
      <c r="P10" s="44"/>
      <c r="R10" s="63"/>
      <c r="S10" s="63"/>
    </row>
    <row r="11" spans="1:20" s="45" customFormat="1" ht="11.25" customHeight="1" x14ac:dyDescent="0.25">
      <c r="A11" s="46" t="s">
        <v>56</v>
      </c>
      <c r="B11" s="48" t="s">
        <v>46</v>
      </c>
      <c r="C11" s="48" t="s">
        <v>63</v>
      </c>
      <c r="D11" s="48" t="s">
        <v>58</v>
      </c>
      <c r="E11" s="48" t="s">
        <v>59</v>
      </c>
      <c r="F11" s="73" t="s">
        <v>85</v>
      </c>
      <c r="G11" s="48" t="s">
        <v>59</v>
      </c>
      <c r="H11" s="47" t="s">
        <v>60</v>
      </c>
      <c r="I11" s="47" t="s">
        <v>68</v>
      </c>
      <c r="J11" s="47" t="s">
        <v>61</v>
      </c>
      <c r="K11" s="47" t="s">
        <v>73</v>
      </c>
      <c r="L11" s="47" t="s">
        <v>64</v>
      </c>
      <c r="M11" s="47" t="s">
        <v>74</v>
      </c>
      <c r="N11" s="105" t="s">
        <v>57</v>
      </c>
      <c r="O11" s="47" t="s">
        <v>97</v>
      </c>
      <c r="P11" s="48" t="s">
        <v>52</v>
      </c>
      <c r="R11" s="63"/>
      <c r="S11" s="63"/>
    </row>
    <row r="12" spans="1:20" s="45" customFormat="1" ht="11.25" customHeight="1" thickBot="1" x14ac:dyDescent="0.25">
      <c r="A12" s="49"/>
      <c r="B12" s="50"/>
      <c r="C12" s="50" t="s">
        <v>57</v>
      </c>
      <c r="D12" s="50"/>
      <c r="E12" s="50"/>
      <c r="F12" s="74" t="s">
        <v>86</v>
      </c>
      <c r="G12" s="50"/>
      <c r="H12" s="50"/>
      <c r="I12" s="50" t="s">
        <v>69</v>
      </c>
      <c r="J12" s="50"/>
      <c r="K12" s="50"/>
      <c r="L12" s="50"/>
      <c r="M12" s="50"/>
      <c r="N12" s="106" t="s">
        <v>92</v>
      </c>
      <c r="O12" s="90" t="s">
        <v>96</v>
      </c>
      <c r="P12" s="50"/>
      <c r="R12" s="63"/>
      <c r="S12" s="63"/>
    </row>
    <row r="13" spans="1:20" ht="12" x14ac:dyDescent="0.25">
      <c r="A13" s="142"/>
      <c r="B13" s="143"/>
      <c r="C13" s="143"/>
      <c r="D13" s="143"/>
      <c r="E13" s="143"/>
      <c r="F13" s="143"/>
      <c r="G13" s="144"/>
      <c r="H13" s="143"/>
      <c r="I13" s="143"/>
      <c r="J13" s="143"/>
      <c r="K13" s="143"/>
      <c r="L13" s="143"/>
      <c r="M13" s="143"/>
      <c r="N13" s="145"/>
      <c r="O13" s="143"/>
      <c r="P13" s="146"/>
    </row>
    <row r="14" spans="1:20" s="68" customFormat="1" ht="13.2" x14ac:dyDescent="0.25">
      <c r="A14" s="64" t="s">
        <v>0</v>
      </c>
      <c r="B14" s="147">
        <f t="shared" ref="B14:O14" si="0">SUM(B15:B20)</f>
        <v>2028065</v>
      </c>
      <c r="C14" s="147">
        <f t="shared" si="0"/>
        <v>457918</v>
      </c>
      <c r="D14" s="147">
        <f t="shared" si="0"/>
        <v>38676</v>
      </c>
      <c r="E14" s="147">
        <f t="shared" si="0"/>
        <v>67766</v>
      </c>
      <c r="F14" s="147">
        <f t="shared" si="0"/>
        <v>13668</v>
      </c>
      <c r="G14" s="147">
        <f t="shared" si="0"/>
        <v>13023</v>
      </c>
      <c r="H14" s="147">
        <f t="shared" si="0"/>
        <v>22071</v>
      </c>
      <c r="I14" s="147">
        <f t="shared" si="0"/>
        <v>149463</v>
      </c>
      <c r="J14" s="147">
        <f t="shared" si="0"/>
        <v>189200</v>
      </c>
      <c r="K14" s="147">
        <f t="shared" si="0"/>
        <v>0</v>
      </c>
      <c r="L14" s="147">
        <f t="shared" si="0"/>
        <v>0</v>
      </c>
      <c r="M14" s="147">
        <f t="shared" si="0"/>
        <v>0</v>
      </c>
      <c r="N14" s="147">
        <f t="shared" si="0"/>
        <v>48359</v>
      </c>
      <c r="O14" s="147">
        <f t="shared" si="0"/>
        <v>54</v>
      </c>
      <c r="P14" s="148">
        <f>SUM(B14:O14)</f>
        <v>3028263</v>
      </c>
      <c r="R14" s="69"/>
      <c r="S14" s="69"/>
    </row>
    <row r="15" spans="1:20" x14ac:dyDescent="0.2">
      <c r="A15" s="94" t="s">
        <v>120</v>
      </c>
      <c r="B15" s="20">
        <v>2028065</v>
      </c>
      <c r="C15" s="20">
        <v>457918</v>
      </c>
      <c r="D15" s="20">
        <v>38676</v>
      </c>
      <c r="E15" s="20">
        <v>67766</v>
      </c>
      <c r="F15" s="20">
        <v>13668</v>
      </c>
      <c r="G15" s="20">
        <v>13023</v>
      </c>
      <c r="H15" s="20">
        <v>22071</v>
      </c>
      <c r="I15" s="20">
        <v>149463</v>
      </c>
      <c r="J15" s="20">
        <v>189200</v>
      </c>
      <c r="K15" s="20">
        <v>0</v>
      </c>
      <c r="L15" s="29">
        <v>0</v>
      </c>
      <c r="M15" s="20">
        <v>0</v>
      </c>
      <c r="N15" s="29">
        <v>48359</v>
      </c>
      <c r="O15" s="29">
        <v>54</v>
      </c>
      <c r="P15" s="76">
        <f t="shared" ref="P15:P89" si="1">SUM(B15:O15)</f>
        <v>3028263</v>
      </c>
      <c r="T15" s="53"/>
    </row>
    <row r="16" spans="1:20" x14ac:dyDescent="0.2">
      <c r="A16" s="94" t="s">
        <v>94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9"/>
      <c r="M16" s="20"/>
      <c r="N16" s="29"/>
      <c r="O16" s="29"/>
      <c r="P16" s="76">
        <f t="shared" si="1"/>
        <v>0</v>
      </c>
      <c r="T16" s="53"/>
    </row>
    <row r="17" spans="1:20" x14ac:dyDescent="0.2">
      <c r="A17" s="75" t="s">
        <v>79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60"/>
      <c r="M17" s="51"/>
      <c r="N17" s="60"/>
      <c r="O17" s="60"/>
      <c r="P17" s="76">
        <f t="shared" si="1"/>
        <v>0</v>
      </c>
      <c r="T17" s="53"/>
    </row>
    <row r="18" spans="1:20" x14ac:dyDescent="0.2">
      <c r="A18" s="75" t="s">
        <v>80</v>
      </c>
      <c r="B18" s="51"/>
      <c r="C18" s="51"/>
      <c r="D18" s="51"/>
      <c r="E18" s="51"/>
      <c r="F18" s="51"/>
      <c r="G18" s="51"/>
      <c r="H18" s="51"/>
      <c r="I18" s="51"/>
      <c r="J18" s="60"/>
      <c r="K18" s="51"/>
      <c r="L18" s="60"/>
      <c r="M18" s="51"/>
      <c r="N18" s="60"/>
      <c r="O18" s="60"/>
      <c r="P18" s="76">
        <f t="shared" si="1"/>
        <v>0</v>
      </c>
      <c r="T18" s="53"/>
    </row>
    <row r="19" spans="1:20" x14ac:dyDescent="0.2">
      <c r="A19" s="75" t="s">
        <v>81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60"/>
      <c r="M19" s="51"/>
      <c r="N19" s="60"/>
      <c r="O19" s="60"/>
      <c r="P19" s="76">
        <f t="shared" si="1"/>
        <v>0</v>
      </c>
      <c r="T19" s="53"/>
    </row>
    <row r="20" spans="1:20" x14ac:dyDescent="0.2">
      <c r="A20" s="75" t="s">
        <v>82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60"/>
      <c r="M20" s="51"/>
      <c r="N20" s="60"/>
      <c r="O20" s="60"/>
      <c r="P20" s="76">
        <f t="shared" si="1"/>
        <v>0</v>
      </c>
      <c r="T20" s="53"/>
    </row>
    <row r="21" spans="1:20" s="68" customFormat="1" ht="13.2" x14ac:dyDescent="0.25">
      <c r="A21" s="64" t="s">
        <v>1</v>
      </c>
      <c r="B21" s="147">
        <f t="shared" ref="B21:O21" si="2">SUM(B22:B27)</f>
        <v>3620854</v>
      </c>
      <c r="C21" s="147">
        <f t="shared" si="2"/>
        <v>817557</v>
      </c>
      <c r="D21" s="147">
        <f t="shared" si="2"/>
        <v>69051</v>
      </c>
      <c r="E21" s="147">
        <f t="shared" si="2"/>
        <v>120988</v>
      </c>
      <c r="F21" s="147">
        <f t="shared" si="2"/>
        <v>24403</v>
      </c>
      <c r="G21" s="147">
        <f t="shared" si="2"/>
        <v>23251</v>
      </c>
      <c r="H21" s="147">
        <f t="shared" si="2"/>
        <v>55868</v>
      </c>
      <c r="I21" s="147">
        <f t="shared" si="2"/>
        <v>201609</v>
      </c>
      <c r="J21" s="147">
        <f t="shared" si="2"/>
        <v>161540</v>
      </c>
      <c r="K21" s="147">
        <f t="shared" si="2"/>
        <v>29</v>
      </c>
      <c r="L21" s="147">
        <f t="shared" si="2"/>
        <v>0</v>
      </c>
      <c r="M21" s="147">
        <f t="shared" si="2"/>
        <v>0</v>
      </c>
      <c r="N21" s="147">
        <f t="shared" si="2"/>
        <v>102193</v>
      </c>
      <c r="O21" s="147">
        <f t="shared" si="2"/>
        <v>60</v>
      </c>
      <c r="P21" s="148">
        <f t="shared" si="1"/>
        <v>5197403</v>
      </c>
      <c r="R21" s="69"/>
      <c r="S21" s="69"/>
    </row>
    <row r="22" spans="1:20" x14ac:dyDescent="0.2">
      <c r="A22" s="94" t="s">
        <v>120</v>
      </c>
      <c r="B22" s="20">
        <v>3620854</v>
      </c>
      <c r="C22" s="20">
        <v>817557</v>
      </c>
      <c r="D22" s="20">
        <v>69051</v>
      </c>
      <c r="E22" s="20">
        <v>120988</v>
      </c>
      <c r="F22" s="20">
        <v>24403</v>
      </c>
      <c r="G22" s="20">
        <v>23251</v>
      </c>
      <c r="H22" s="20">
        <v>55868</v>
      </c>
      <c r="I22" s="20">
        <v>201609</v>
      </c>
      <c r="J22" s="20">
        <v>161540</v>
      </c>
      <c r="K22" s="20">
        <v>29</v>
      </c>
      <c r="L22" s="29">
        <v>0</v>
      </c>
      <c r="M22" s="20">
        <v>0</v>
      </c>
      <c r="N22" s="29">
        <v>102193</v>
      </c>
      <c r="O22" s="29">
        <v>60</v>
      </c>
      <c r="P22" s="76">
        <f t="shared" si="1"/>
        <v>5197403</v>
      </c>
      <c r="Q22" s="65"/>
      <c r="T22" s="53"/>
    </row>
    <row r="23" spans="1:20" x14ac:dyDescent="0.2">
      <c r="A23" s="94" t="s">
        <v>94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9"/>
      <c r="M23" s="20"/>
      <c r="N23" s="29"/>
      <c r="O23" s="29"/>
      <c r="P23" s="76">
        <f t="shared" si="1"/>
        <v>0</v>
      </c>
      <c r="Q23" s="65"/>
      <c r="T23" s="53"/>
    </row>
    <row r="24" spans="1:20" x14ac:dyDescent="0.2">
      <c r="A24" s="75" t="s">
        <v>79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60"/>
      <c r="M24" s="51"/>
      <c r="N24" s="60"/>
      <c r="O24" s="60"/>
      <c r="P24" s="76">
        <f t="shared" si="1"/>
        <v>0</v>
      </c>
      <c r="Q24" s="65"/>
      <c r="T24" s="53"/>
    </row>
    <row r="25" spans="1:20" x14ac:dyDescent="0.2">
      <c r="A25" s="75" t="s">
        <v>80</v>
      </c>
      <c r="B25" s="51"/>
      <c r="C25" s="51"/>
      <c r="D25" s="51"/>
      <c r="E25" s="51"/>
      <c r="F25" s="51"/>
      <c r="G25" s="51"/>
      <c r="H25" s="51"/>
      <c r="I25" s="51"/>
      <c r="J25" s="60"/>
      <c r="K25" s="51"/>
      <c r="L25" s="60"/>
      <c r="M25" s="51"/>
      <c r="N25" s="60"/>
      <c r="O25" s="60"/>
      <c r="P25" s="76">
        <f t="shared" si="1"/>
        <v>0</v>
      </c>
      <c r="Q25" s="65"/>
      <c r="T25" s="53"/>
    </row>
    <row r="26" spans="1:20" x14ac:dyDescent="0.2">
      <c r="A26" s="75" t="s">
        <v>81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60"/>
      <c r="M26" s="51"/>
      <c r="N26" s="60"/>
      <c r="O26" s="60"/>
      <c r="P26" s="76">
        <f t="shared" si="1"/>
        <v>0</v>
      </c>
      <c r="Q26" s="65"/>
      <c r="T26" s="53"/>
    </row>
    <row r="27" spans="1:20" x14ac:dyDescent="0.2">
      <c r="A27" s="75" t="s">
        <v>82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60"/>
      <c r="M27" s="51"/>
      <c r="N27" s="60"/>
      <c r="O27" s="60"/>
      <c r="P27" s="76">
        <f t="shared" si="1"/>
        <v>0</v>
      </c>
      <c r="Q27" s="65"/>
      <c r="T27" s="53"/>
    </row>
    <row r="28" spans="1:20" ht="13.2" x14ac:dyDescent="0.25">
      <c r="A28" s="64" t="s">
        <v>2</v>
      </c>
      <c r="B28" s="147">
        <f t="shared" ref="B28:O28" si="3">SUM(B29:B34)</f>
        <v>25111158</v>
      </c>
      <c r="C28" s="147">
        <f t="shared" si="3"/>
        <v>5669878</v>
      </c>
      <c r="D28" s="147">
        <f t="shared" si="3"/>
        <v>478879</v>
      </c>
      <c r="E28" s="147">
        <f t="shared" si="3"/>
        <v>839067</v>
      </c>
      <c r="F28" s="147">
        <f t="shared" si="3"/>
        <v>169237</v>
      </c>
      <c r="G28" s="147">
        <f t="shared" si="3"/>
        <v>161251</v>
      </c>
      <c r="H28" s="147">
        <f t="shared" si="3"/>
        <v>55868</v>
      </c>
      <c r="I28" s="147">
        <f t="shared" si="3"/>
        <v>1104942</v>
      </c>
      <c r="J28" s="147">
        <f>SUM(J29:J34)</f>
        <v>205284</v>
      </c>
      <c r="K28" s="147">
        <f t="shared" si="3"/>
        <v>73</v>
      </c>
      <c r="L28" s="147">
        <f t="shared" si="3"/>
        <v>7856395</v>
      </c>
      <c r="M28" s="147">
        <f t="shared" si="3"/>
        <v>0</v>
      </c>
      <c r="N28" s="147">
        <f t="shared" si="3"/>
        <v>2119699</v>
      </c>
      <c r="O28" s="147">
        <f t="shared" si="3"/>
        <v>51043</v>
      </c>
      <c r="P28" s="148">
        <f t="shared" si="1"/>
        <v>43822774</v>
      </c>
      <c r="Q28" s="65"/>
      <c r="T28" s="53"/>
    </row>
    <row r="29" spans="1:20" x14ac:dyDescent="0.2">
      <c r="A29" s="94" t="s">
        <v>120</v>
      </c>
      <c r="B29" s="20">
        <v>25111158</v>
      </c>
      <c r="C29" s="20">
        <v>5669878</v>
      </c>
      <c r="D29" s="20">
        <v>478879</v>
      </c>
      <c r="E29" s="20">
        <v>839067</v>
      </c>
      <c r="F29" s="20">
        <v>169237</v>
      </c>
      <c r="G29" s="20">
        <v>161251</v>
      </c>
      <c r="H29" s="20">
        <v>55868</v>
      </c>
      <c r="I29" s="20">
        <v>1104942</v>
      </c>
      <c r="J29" s="20">
        <v>205284</v>
      </c>
      <c r="K29" s="20">
        <v>73</v>
      </c>
      <c r="L29" s="29">
        <v>7856395</v>
      </c>
      <c r="M29" s="20">
        <v>0</v>
      </c>
      <c r="N29" s="29">
        <v>2119699</v>
      </c>
      <c r="O29" s="29">
        <v>51043</v>
      </c>
      <c r="P29" s="76">
        <f t="shared" si="1"/>
        <v>43822774</v>
      </c>
      <c r="T29" s="53"/>
    </row>
    <row r="30" spans="1:20" x14ac:dyDescent="0.2">
      <c r="A30" s="94" t="s">
        <v>94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9"/>
      <c r="M30" s="20"/>
      <c r="N30" s="29"/>
      <c r="O30" s="29"/>
      <c r="P30" s="76">
        <f t="shared" si="1"/>
        <v>0</v>
      </c>
      <c r="T30" s="53"/>
    </row>
    <row r="31" spans="1:20" x14ac:dyDescent="0.2">
      <c r="A31" s="75" t="s">
        <v>79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60"/>
      <c r="M31" s="51"/>
      <c r="N31" s="60"/>
      <c r="O31" s="60"/>
      <c r="P31" s="76">
        <f t="shared" si="1"/>
        <v>0</v>
      </c>
      <c r="T31" s="53"/>
    </row>
    <row r="32" spans="1:20" x14ac:dyDescent="0.2">
      <c r="A32" s="75" t="s">
        <v>80</v>
      </c>
      <c r="B32" s="51"/>
      <c r="C32" s="51"/>
      <c r="D32" s="51"/>
      <c r="E32" s="51"/>
      <c r="F32" s="51"/>
      <c r="G32" s="51"/>
      <c r="H32" s="51"/>
      <c r="I32" s="60"/>
      <c r="J32" s="60"/>
      <c r="K32" s="51"/>
      <c r="L32" s="60"/>
      <c r="M32" s="51"/>
      <c r="N32" s="60"/>
      <c r="O32" s="60"/>
      <c r="P32" s="76">
        <f t="shared" si="1"/>
        <v>0</v>
      </c>
      <c r="T32" s="53"/>
    </row>
    <row r="33" spans="1:20" x14ac:dyDescent="0.2">
      <c r="A33" s="75" t="s">
        <v>81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60"/>
      <c r="M33" s="51"/>
      <c r="N33" s="60"/>
      <c r="O33" s="60"/>
      <c r="P33" s="76">
        <f t="shared" si="1"/>
        <v>0</v>
      </c>
      <c r="T33" s="53"/>
    </row>
    <row r="34" spans="1:20" x14ac:dyDescent="0.2">
      <c r="A34" s="75" t="s">
        <v>82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60"/>
      <c r="M34" s="51"/>
      <c r="N34" s="60"/>
      <c r="O34" s="60"/>
      <c r="P34" s="76">
        <f t="shared" si="1"/>
        <v>0</v>
      </c>
      <c r="T34" s="53"/>
    </row>
    <row r="35" spans="1:20" ht="13.2" x14ac:dyDescent="0.25">
      <c r="A35" s="64" t="s">
        <v>3</v>
      </c>
      <c r="B35" s="147">
        <f t="shared" ref="B35:O35" si="4">SUM(B36:B41)</f>
        <v>1976453</v>
      </c>
      <c r="C35" s="147">
        <f t="shared" si="4"/>
        <v>446265</v>
      </c>
      <c r="D35" s="147">
        <f t="shared" si="4"/>
        <v>37692</v>
      </c>
      <c r="E35" s="147">
        <f t="shared" si="4"/>
        <v>66041</v>
      </c>
      <c r="F35" s="147">
        <f t="shared" si="4"/>
        <v>13320</v>
      </c>
      <c r="G35" s="147">
        <f t="shared" si="4"/>
        <v>12692</v>
      </c>
      <c r="H35" s="147">
        <f t="shared" si="4"/>
        <v>22071</v>
      </c>
      <c r="I35" s="147">
        <f t="shared" si="4"/>
        <v>133711</v>
      </c>
      <c r="J35" s="147">
        <f t="shared" si="4"/>
        <v>168878</v>
      </c>
      <c r="K35" s="147">
        <f t="shared" si="4"/>
        <v>0</v>
      </c>
      <c r="L35" s="147">
        <f t="shared" si="4"/>
        <v>870</v>
      </c>
      <c r="M35" s="147">
        <f t="shared" si="4"/>
        <v>0</v>
      </c>
      <c r="N35" s="147">
        <f t="shared" si="4"/>
        <v>51357</v>
      </c>
      <c r="O35" s="147">
        <f t="shared" si="4"/>
        <v>27</v>
      </c>
      <c r="P35" s="148">
        <f t="shared" si="1"/>
        <v>2929377</v>
      </c>
      <c r="T35" s="53"/>
    </row>
    <row r="36" spans="1:20" x14ac:dyDescent="0.2">
      <c r="A36" s="94" t="s">
        <v>120</v>
      </c>
      <c r="B36" s="20">
        <v>1976453</v>
      </c>
      <c r="C36" s="20">
        <v>446265</v>
      </c>
      <c r="D36" s="20">
        <v>37692</v>
      </c>
      <c r="E36" s="20">
        <v>66041</v>
      </c>
      <c r="F36" s="20">
        <v>13320</v>
      </c>
      <c r="G36" s="20">
        <v>12692</v>
      </c>
      <c r="H36" s="20">
        <v>22071</v>
      </c>
      <c r="I36" s="20">
        <v>133711</v>
      </c>
      <c r="J36" s="20">
        <v>168878</v>
      </c>
      <c r="K36" s="20">
        <v>0</v>
      </c>
      <c r="L36" s="29">
        <v>870</v>
      </c>
      <c r="M36" s="20">
        <v>0</v>
      </c>
      <c r="N36" s="77">
        <v>51357</v>
      </c>
      <c r="O36" s="29">
        <v>27</v>
      </c>
      <c r="P36" s="76">
        <f t="shared" si="1"/>
        <v>2929377</v>
      </c>
      <c r="T36" s="53"/>
    </row>
    <row r="37" spans="1:20" x14ac:dyDescent="0.2">
      <c r="A37" s="94" t="s">
        <v>94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9"/>
      <c r="M37" s="20"/>
      <c r="N37" s="29"/>
      <c r="O37" s="29"/>
      <c r="P37" s="76">
        <f t="shared" si="1"/>
        <v>0</v>
      </c>
      <c r="T37" s="53"/>
    </row>
    <row r="38" spans="1:20" x14ac:dyDescent="0.2">
      <c r="A38" s="75" t="s">
        <v>79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60"/>
      <c r="M38" s="51"/>
      <c r="N38" s="60"/>
      <c r="O38" s="60"/>
      <c r="P38" s="76">
        <f t="shared" si="1"/>
        <v>0</v>
      </c>
      <c r="T38" s="53"/>
    </row>
    <row r="39" spans="1:20" x14ac:dyDescent="0.2">
      <c r="A39" s="75" t="s">
        <v>80</v>
      </c>
      <c r="B39" s="51"/>
      <c r="C39" s="51"/>
      <c r="D39" s="51"/>
      <c r="E39" s="51"/>
      <c r="F39" s="51"/>
      <c r="G39" s="51"/>
      <c r="H39" s="51"/>
      <c r="I39" s="60"/>
      <c r="J39" s="60"/>
      <c r="K39" s="51"/>
      <c r="L39" s="60"/>
      <c r="M39" s="51"/>
      <c r="N39" s="60"/>
      <c r="O39" s="60"/>
      <c r="P39" s="76">
        <f t="shared" si="1"/>
        <v>0</v>
      </c>
      <c r="T39" s="53"/>
    </row>
    <row r="40" spans="1:20" x14ac:dyDescent="0.2">
      <c r="A40" s="75" t="s">
        <v>81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60"/>
      <c r="M40" s="51"/>
      <c r="N40" s="60"/>
      <c r="O40" s="60"/>
      <c r="P40" s="76">
        <f t="shared" si="1"/>
        <v>0</v>
      </c>
      <c r="T40" s="53"/>
    </row>
    <row r="41" spans="1:20" x14ac:dyDescent="0.2">
      <c r="A41" s="75" t="s">
        <v>82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60"/>
      <c r="M41" s="51"/>
      <c r="N41" s="60"/>
      <c r="O41" s="60"/>
      <c r="P41" s="76">
        <f t="shared" si="1"/>
        <v>0</v>
      </c>
      <c r="T41" s="53"/>
    </row>
    <row r="42" spans="1:20" ht="13.2" x14ac:dyDescent="0.25">
      <c r="A42" s="64" t="s">
        <v>4</v>
      </c>
      <c r="B42" s="147">
        <f t="shared" ref="B42:O42" si="5">SUM(B43:B48)</f>
        <v>1611423</v>
      </c>
      <c r="C42" s="147">
        <f t="shared" si="5"/>
        <v>363844</v>
      </c>
      <c r="D42" s="147">
        <f t="shared" si="5"/>
        <v>30730</v>
      </c>
      <c r="E42" s="147">
        <f t="shared" si="5"/>
        <v>53844</v>
      </c>
      <c r="F42" s="147">
        <f t="shared" si="5"/>
        <v>10860</v>
      </c>
      <c r="G42" s="147">
        <f t="shared" si="5"/>
        <v>10348</v>
      </c>
      <c r="H42" s="147">
        <f t="shared" si="5"/>
        <v>22071</v>
      </c>
      <c r="I42" s="147">
        <f t="shared" si="5"/>
        <v>227139</v>
      </c>
      <c r="J42" s="147">
        <f t="shared" si="5"/>
        <v>352111</v>
      </c>
      <c r="K42" s="147">
        <f t="shared" si="5"/>
        <v>0</v>
      </c>
      <c r="L42" s="147">
        <f t="shared" si="5"/>
        <v>63523</v>
      </c>
      <c r="M42" s="147">
        <f t="shared" si="5"/>
        <v>0</v>
      </c>
      <c r="N42" s="147">
        <f t="shared" si="5"/>
        <v>51421</v>
      </c>
      <c r="O42" s="147">
        <f t="shared" si="5"/>
        <v>105</v>
      </c>
      <c r="P42" s="148">
        <f t="shared" si="1"/>
        <v>2797419</v>
      </c>
      <c r="T42" s="53"/>
    </row>
    <row r="43" spans="1:20" x14ac:dyDescent="0.2">
      <c r="A43" s="94" t="s">
        <v>120</v>
      </c>
      <c r="B43" s="20">
        <v>1611423</v>
      </c>
      <c r="C43" s="20">
        <v>363844</v>
      </c>
      <c r="D43" s="20">
        <v>30730</v>
      </c>
      <c r="E43" s="20">
        <v>53844</v>
      </c>
      <c r="F43" s="20">
        <v>10860</v>
      </c>
      <c r="G43" s="20">
        <v>10348</v>
      </c>
      <c r="H43" s="20">
        <v>22071</v>
      </c>
      <c r="I43" s="20">
        <v>227139</v>
      </c>
      <c r="J43" s="20">
        <v>352111</v>
      </c>
      <c r="K43" s="20">
        <v>0</v>
      </c>
      <c r="L43" s="29">
        <v>63523</v>
      </c>
      <c r="M43" s="20">
        <v>0</v>
      </c>
      <c r="N43" s="77">
        <v>51421</v>
      </c>
      <c r="O43" s="29">
        <v>105</v>
      </c>
      <c r="P43" s="76">
        <f t="shared" si="1"/>
        <v>2797419</v>
      </c>
      <c r="T43" s="53"/>
    </row>
    <row r="44" spans="1:20" x14ac:dyDescent="0.2">
      <c r="A44" s="94" t="s">
        <v>94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9"/>
      <c r="M44" s="20"/>
      <c r="N44" s="29"/>
      <c r="O44" s="29"/>
      <c r="P44" s="76">
        <f t="shared" si="1"/>
        <v>0</v>
      </c>
      <c r="T44" s="53"/>
    </row>
    <row r="45" spans="1:20" x14ac:dyDescent="0.2">
      <c r="A45" s="75" t="s">
        <v>79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60"/>
      <c r="M45" s="51"/>
      <c r="N45" s="60"/>
      <c r="O45" s="60"/>
      <c r="P45" s="76">
        <f t="shared" si="1"/>
        <v>0</v>
      </c>
      <c r="T45" s="53"/>
    </row>
    <row r="46" spans="1:20" x14ac:dyDescent="0.2">
      <c r="A46" s="75" t="s">
        <v>80</v>
      </c>
      <c r="B46" s="51"/>
      <c r="C46" s="51"/>
      <c r="D46" s="51"/>
      <c r="E46" s="51"/>
      <c r="F46" s="51"/>
      <c r="G46" s="51"/>
      <c r="H46" s="51"/>
      <c r="I46" s="60"/>
      <c r="J46" s="60"/>
      <c r="K46" s="51"/>
      <c r="L46" s="60"/>
      <c r="M46" s="51"/>
      <c r="N46" s="60"/>
      <c r="O46" s="60"/>
      <c r="P46" s="76">
        <f t="shared" si="1"/>
        <v>0</v>
      </c>
      <c r="T46" s="53"/>
    </row>
    <row r="47" spans="1:20" x14ac:dyDescent="0.2">
      <c r="A47" s="75" t="s">
        <v>81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60"/>
      <c r="M47" s="51"/>
      <c r="N47" s="60"/>
      <c r="O47" s="60"/>
      <c r="P47" s="76">
        <f t="shared" si="1"/>
        <v>0</v>
      </c>
      <c r="T47" s="53"/>
    </row>
    <row r="48" spans="1:20" x14ac:dyDescent="0.2">
      <c r="A48" s="75" t="s">
        <v>82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60"/>
      <c r="M48" s="51"/>
      <c r="N48" s="60"/>
      <c r="O48" s="60"/>
      <c r="P48" s="76">
        <f t="shared" si="1"/>
        <v>0</v>
      </c>
      <c r="T48" s="53"/>
    </row>
    <row r="49" spans="1:20" ht="13.2" x14ac:dyDescent="0.25">
      <c r="A49" s="64" t="s">
        <v>5</v>
      </c>
      <c r="B49" s="147">
        <f t="shared" ref="B49:O49" si="6">SUM(B50:B55)</f>
        <v>1789591</v>
      </c>
      <c r="C49" s="147">
        <f t="shared" si="6"/>
        <v>404073</v>
      </c>
      <c r="D49" s="147">
        <f t="shared" si="6"/>
        <v>34128</v>
      </c>
      <c r="E49" s="147">
        <f t="shared" si="6"/>
        <v>59798</v>
      </c>
      <c r="F49" s="147">
        <f t="shared" si="6"/>
        <v>12061</v>
      </c>
      <c r="G49" s="147">
        <f t="shared" si="6"/>
        <v>11492</v>
      </c>
      <c r="H49" s="147">
        <f t="shared" si="6"/>
        <v>22071</v>
      </c>
      <c r="I49" s="147">
        <f t="shared" si="6"/>
        <v>162421</v>
      </c>
      <c r="J49" s="147">
        <f t="shared" si="6"/>
        <v>224558</v>
      </c>
      <c r="K49" s="147">
        <f t="shared" si="6"/>
        <v>0</v>
      </c>
      <c r="L49" s="147">
        <f t="shared" si="6"/>
        <v>0</v>
      </c>
      <c r="M49" s="147">
        <f t="shared" si="6"/>
        <v>0</v>
      </c>
      <c r="N49" s="147">
        <f t="shared" si="6"/>
        <v>58113</v>
      </c>
      <c r="O49" s="147">
        <f t="shared" si="6"/>
        <v>0</v>
      </c>
      <c r="P49" s="148">
        <f t="shared" si="1"/>
        <v>2778306</v>
      </c>
      <c r="T49" s="53"/>
    </row>
    <row r="50" spans="1:20" x14ac:dyDescent="0.2">
      <c r="A50" s="94" t="s">
        <v>120</v>
      </c>
      <c r="B50" s="20">
        <v>1789591</v>
      </c>
      <c r="C50" s="20">
        <v>404073</v>
      </c>
      <c r="D50" s="20">
        <v>34128</v>
      </c>
      <c r="E50" s="20">
        <v>59798</v>
      </c>
      <c r="F50" s="20">
        <v>12061</v>
      </c>
      <c r="G50" s="20">
        <v>11492</v>
      </c>
      <c r="H50" s="20">
        <v>22071</v>
      </c>
      <c r="I50" s="20">
        <v>162421</v>
      </c>
      <c r="J50" s="20">
        <v>224558</v>
      </c>
      <c r="K50" s="20">
        <v>0</v>
      </c>
      <c r="L50" s="29">
        <v>0</v>
      </c>
      <c r="M50" s="20">
        <v>0</v>
      </c>
      <c r="N50" s="77">
        <v>58113</v>
      </c>
      <c r="O50" s="29">
        <v>0</v>
      </c>
      <c r="P50" s="76">
        <f t="shared" si="1"/>
        <v>2778306</v>
      </c>
      <c r="T50" s="53"/>
    </row>
    <row r="51" spans="1:20" x14ac:dyDescent="0.2">
      <c r="A51" s="94" t="s">
        <v>94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9"/>
      <c r="M51" s="20"/>
      <c r="N51" s="29"/>
      <c r="O51" s="29"/>
      <c r="P51" s="76">
        <f t="shared" si="1"/>
        <v>0</v>
      </c>
      <c r="T51" s="53"/>
    </row>
    <row r="52" spans="1:20" x14ac:dyDescent="0.2">
      <c r="A52" s="75" t="s">
        <v>79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60"/>
      <c r="M52" s="51"/>
      <c r="N52" s="60"/>
      <c r="O52" s="60"/>
      <c r="P52" s="76">
        <f t="shared" si="1"/>
        <v>0</v>
      </c>
      <c r="T52" s="53"/>
    </row>
    <row r="53" spans="1:20" x14ac:dyDescent="0.2">
      <c r="A53" s="75" t="s">
        <v>80</v>
      </c>
      <c r="B53" s="51"/>
      <c r="C53" s="51"/>
      <c r="D53" s="51"/>
      <c r="E53" s="51"/>
      <c r="F53" s="51"/>
      <c r="G53" s="51"/>
      <c r="H53" s="51"/>
      <c r="I53" s="60"/>
      <c r="J53" s="60"/>
      <c r="K53" s="51"/>
      <c r="L53" s="60"/>
      <c r="M53" s="51"/>
      <c r="N53" s="60"/>
      <c r="O53" s="60"/>
      <c r="P53" s="76">
        <f t="shared" si="1"/>
        <v>0</v>
      </c>
      <c r="T53" s="53"/>
    </row>
    <row r="54" spans="1:20" x14ac:dyDescent="0.2">
      <c r="A54" s="75" t="s">
        <v>81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60"/>
      <c r="M54" s="51"/>
      <c r="N54" s="60"/>
      <c r="O54" s="60"/>
      <c r="P54" s="76">
        <f t="shared" si="1"/>
        <v>0</v>
      </c>
      <c r="T54" s="53"/>
    </row>
    <row r="55" spans="1:20" x14ac:dyDescent="0.2">
      <c r="A55" s="75" t="s">
        <v>82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60"/>
      <c r="M55" s="51"/>
      <c r="N55" s="60"/>
      <c r="O55" s="60"/>
      <c r="P55" s="76">
        <f t="shared" si="1"/>
        <v>0</v>
      </c>
      <c r="T55" s="53"/>
    </row>
    <row r="56" spans="1:20" ht="13.2" x14ac:dyDescent="0.25">
      <c r="A56" s="64" t="s">
        <v>6</v>
      </c>
      <c r="B56" s="147">
        <f t="shared" ref="B56:O56" si="7">SUM(B57:B62)</f>
        <v>2715411</v>
      </c>
      <c r="C56" s="147">
        <f t="shared" si="7"/>
        <v>613116</v>
      </c>
      <c r="D56" s="147">
        <f t="shared" si="7"/>
        <v>51784</v>
      </c>
      <c r="E56" s="147">
        <f t="shared" si="7"/>
        <v>90733</v>
      </c>
      <c r="F56" s="147">
        <f t="shared" si="7"/>
        <v>18301</v>
      </c>
      <c r="G56" s="147">
        <f t="shared" si="7"/>
        <v>17437</v>
      </c>
      <c r="H56" s="147">
        <f t="shared" si="7"/>
        <v>55868</v>
      </c>
      <c r="I56" s="147">
        <f t="shared" si="7"/>
        <v>176899</v>
      </c>
      <c r="J56" s="147">
        <f t="shared" si="7"/>
        <v>194146</v>
      </c>
      <c r="K56" s="147">
        <f t="shared" si="7"/>
        <v>0</v>
      </c>
      <c r="L56" s="147">
        <f t="shared" si="7"/>
        <v>728757</v>
      </c>
      <c r="M56" s="147">
        <f t="shared" si="7"/>
        <v>0</v>
      </c>
      <c r="N56" s="147">
        <f t="shared" si="7"/>
        <v>107005</v>
      </c>
      <c r="O56" s="147">
        <f t="shared" si="7"/>
        <v>1064</v>
      </c>
      <c r="P56" s="148">
        <f t="shared" si="1"/>
        <v>4770521</v>
      </c>
      <c r="T56" s="53"/>
    </row>
    <row r="57" spans="1:20" x14ac:dyDescent="0.2">
      <c r="A57" s="94" t="s">
        <v>120</v>
      </c>
      <c r="B57" s="20">
        <v>2715411</v>
      </c>
      <c r="C57" s="20">
        <v>613116</v>
      </c>
      <c r="D57" s="20">
        <v>51784</v>
      </c>
      <c r="E57" s="20">
        <v>90733</v>
      </c>
      <c r="F57" s="20">
        <v>18301</v>
      </c>
      <c r="G57" s="20">
        <v>17437</v>
      </c>
      <c r="H57" s="20">
        <v>55868</v>
      </c>
      <c r="I57" s="20">
        <v>176899</v>
      </c>
      <c r="J57" s="20">
        <v>194146</v>
      </c>
      <c r="K57" s="20">
        <v>0</v>
      </c>
      <c r="L57" s="29">
        <v>728757</v>
      </c>
      <c r="M57" s="20">
        <v>0</v>
      </c>
      <c r="N57" s="77">
        <v>107005</v>
      </c>
      <c r="O57" s="29">
        <v>1064</v>
      </c>
      <c r="P57" s="76">
        <f t="shared" si="1"/>
        <v>4770521</v>
      </c>
      <c r="T57" s="53"/>
    </row>
    <row r="58" spans="1:20" x14ac:dyDescent="0.2">
      <c r="A58" s="94" t="s">
        <v>94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9"/>
      <c r="M58" s="20"/>
      <c r="N58" s="29"/>
      <c r="O58" s="29"/>
      <c r="P58" s="76">
        <f t="shared" si="1"/>
        <v>0</v>
      </c>
      <c r="T58" s="53"/>
    </row>
    <row r="59" spans="1:20" x14ac:dyDescent="0.2">
      <c r="A59" s="75" t="s">
        <v>79</v>
      </c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60"/>
      <c r="M59" s="51"/>
      <c r="N59" s="60"/>
      <c r="O59" s="60"/>
      <c r="P59" s="76">
        <f t="shared" si="1"/>
        <v>0</v>
      </c>
      <c r="T59" s="53"/>
    </row>
    <row r="60" spans="1:20" x14ac:dyDescent="0.2">
      <c r="A60" s="75" t="s">
        <v>80</v>
      </c>
      <c r="B60" s="51"/>
      <c r="C60" s="51"/>
      <c r="D60" s="51"/>
      <c r="E60" s="51"/>
      <c r="F60" s="51"/>
      <c r="G60" s="51"/>
      <c r="H60" s="51"/>
      <c r="I60" s="60"/>
      <c r="J60" s="60"/>
      <c r="K60" s="51"/>
      <c r="L60" s="60"/>
      <c r="M60" s="51"/>
      <c r="N60" s="60"/>
      <c r="O60" s="60"/>
      <c r="P60" s="76">
        <f t="shared" si="1"/>
        <v>0</v>
      </c>
      <c r="T60" s="53"/>
    </row>
    <row r="61" spans="1:20" x14ac:dyDescent="0.2">
      <c r="A61" s="75" t="s">
        <v>81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60"/>
      <c r="M61" s="51"/>
      <c r="N61" s="60"/>
      <c r="O61" s="60"/>
      <c r="P61" s="76">
        <f t="shared" si="1"/>
        <v>0</v>
      </c>
      <c r="T61" s="53"/>
    </row>
    <row r="62" spans="1:20" x14ac:dyDescent="0.2">
      <c r="A62" s="75" t="s">
        <v>82</v>
      </c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60"/>
      <c r="M62" s="51"/>
      <c r="N62" s="60"/>
      <c r="O62" s="60"/>
      <c r="P62" s="76">
        <f t="shared" si="1"/>
        <v>0</v>
      </c>
      <c r="T62" s="53"/>
    </row>
    <row r="63" spans="1:20" ht="13.2" x14ac:dyDescent="0.25">
      <c r="A63" s="64" t="s">
        <v>7</v>
      </c>
      <c r="B63" s="147">
        <f t="shared" ref="B63:O63" si="8">SUM(B64:B69)</f>
        <v>1561551</v>
      </c>
      <c r="C63" s="147">
        <f t="shared" si="8"/>
        <v>352584</v>
      </c>
      <c r="D63" s="147">
        <f t="shared" si="8"/>
        <v>29779</v>
      </c>
      <c r="E63" s="147">
        <f t="shared" si="8"/>
        <v>52178</v>
      </c>
      <c r="F63" s="147">
        <f t="shared" si="8"/>
        <v>10524</v>
      </c>
      <c r="G63" s="147">
        <f t="shared" si="8"/>
        <v>10027</v>
      </c>
      <c r="H63" s="147">
        <f t="shared" si="8"/>
        <v>22071</v>
      </c>
      <c r="I63" s="147">
        <f t="shared" si="8"/>
        <v>183817</v>
      </c>
      <c r="J63" s="147">
        <f t="shared" si="8"/>
        <v>280724</v>
      </c>
      <c r="K63" s="147">
        <f t="shared" si="8"/>
        <v>0</v>
      </c>
      <c r="L63" s="147">
        <f t="shared" si="8"/>
        <v>125375</v>
      </c>
      <c r="M63" s="147">
        <f t="shared" si="8"/>
        <v>0</v>
      </c>
      <c r="N63" s="147">
        <f t="shared" si="8"/>
        <v>42292</v>
      </c>
      <c r="O63" s="147">
        <f t="shared" si="8"/>
        <v>0</v>
      </c>
      <c r="P63" s="148">
        <f t="shared" si="1"/>
        <v>2670922</v>
      </c>
      <c r="T63" s="53"/>
    </row>
    <row r="64" spans="1:20" x14ac:dyDescent="0.2">
      <c r="A64" s="94" t="s">
        <v>120</v>
      </c>
      <c r="B64" s="20">
        <v>1561551</v>
      </c>
      <c r="C64" s="20">
        <v>352584</v>
      </c>
      <c r="D64" s="20">
        <v>29779</v>
      </c>
      <c r="E64" s="20">
        <v>52178</v>
      </c>
      <c r="F64" s="20">
        <v>10524</v>
      </c>
      <c r="G64" s="20">
        <v>10027</v>
      </c>
      <c r="H64" s="20">
        <v>22071</v>
      </c>
      <c r="I64" s="20">
        <v>183817</v>
      </c>
      <c r="J64" s="20">
        <v>280724</v>
      </c>
      <c r="K64" s="20">
        <v>0</v>
      </c>
      <c r="L64" s="29">
        <v>125375</v>
      </c>
      <c r="M64" s="20">
        <v>0</v>
      </c>
      <c r="N64" s="77">
        <v>42292</v>
      </c>
      <c r="O64" s="29">
        <v>0</v>
      </c>
      <c r="P64" s="76">
        <f t="shared" si="1"/>
        <v>2670922</v>
      </c>
      <c r="T64" s="53"/>
    </row>
    <row r="65" spans="1:20" x14ac:dyDescent="0.2">
      <c r="A65" s="94" t="s">
        <v>94</v>
      </c>
      <c r="B65" s="51"/>
      <c r="C65" s="51"/>
      <c r="D65" s="20"/>
      <c r="E65" s="20"/>
      <c r="F65" s="20"/>
      <c r="G65" s="20"/>
      <c r="H65" s="20"/>
      <c r="I65" s="20"/>
      <c r="J65" s="20"/>
      <c r="K65" s="20"/>
      <c r="L65" s="29"/>
      <c r="M65" s="20"/>
      <c r="N65" s="29"/>
      <c r="O65" s="29"/>
      <c r="P65" s="76">
        <f t="shared" si="1"/>
        <v>0</v>
      </c>
      <c r="T65" s="53"/>
    </row>
    <row r="66" spans="1:20" x14ac:dyDescent="0.2">
      <c r="A66" s="75" t="s">
        <v>79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60"/>
      <c r="M66" s="51"/>
      <c r="N66" s="60"/>
      <c r="O66" s="60"/>
      <c r="P66" s="76">
        <f t="shared" si="1"/>
        <v>0</v>
      </c>
      <c r="T66" s="53"/>
    </row>
    <row r="67" spans="1:20" x14ac:dyDescent="0.2">
      <c r="A67" s="75" t="s">
        <v>80</v>
      </c>
      <c r="B67" s="51"/>
      <c r="C67" s="51"/>
      <c r="D67" s="51"/>
      <c r="E67" s="51"/>
      <c r="F67" s="51"/>
      <c r="G67" s="51"/>
      <c r="H67" s="51"/>
      <c r="I67" s="60"/>
      <c r="J67" s="60"/>
      <c r="K67" s="51"/>
      <c r="L67" s="60"/>
      <c r="M67" s="51"/>
      <c r="N67" s="60"/>
      <c r="O67" s="60"/>
      <c r="P67" s="76">
        <f t="shared" si="1"/>
        <v>0</v>
      </c>
      <c r="T67" s="53"/>
    </row>
    <row r="68" spans="1:20" x14ac:dyDescent="0.2">
      <c r="A68" s="75" t="s">
        <v>81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60"/>
      <c r="M68" s="51"/>
      <c r="N68" s="60"/>
      <c r="O68" s="60"/>
      <c r="P68" s="76">
        <f t="shared" si="1"/>
        <v>0</v>
      </c>
      <c r="T68" s="53"/>
    </row>
    <row r="69" spans="1:20" x14ac:dyDescent="0.2">
      <c r="A69" s="75" t="s">
        <v>82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60"/>
      <c r="M69" s="51"/>
      <c r="N69" s="60"/>
      <c r="O69" s="60"/>
      <c r="P69" s="76">
        <f t="shared" si="1"/>
        <v>0</v>
      </c>
      <c r="T69" s="53"/>
    </row>
    <row r="70" spans="1:20" ht="13.2" x14ac:dyDescent="0.25">
      <c r="A70" s="64" t="s">
        <v>8</v>
      </c>
      <c r="B70" s="147">
        <f t="shared" ref="B70:O70" si="9">SUM(B71:B76)</f>
        <v>21114903</v>
      </c>
      <c r="C70" s="147">
        <f t="shared" si="9"/>
        <v>4767559</v>
      </c>
      <c r="D70" s="147">
        <f t="shared" si="9"/>
        <v>402669</v>
      </c>
      <c r="E70" s="147">
        <f t="shared" si="9"/>
        <v>705536</v>
      </c>
      <c r="F70" s="147">
        <f t="shared" si="9"/>
        <v>142304</v>
      </c>
      <c r="G70" s="147">
        <f t="shared" si="9"/>
        <v>135589</v>
      </c>
      <c r="H70" s="147">
        <f t="shared" si="9"/>
        <v>55868</v>
      </c>
      <c r="I70" s="147">
        <f t="shared" si="9"/>
        <v>868935</v>
      </c>
      <c r="J70" s="147">
        <f t="shared" si="9"/>
        <v>199156</v>
      </c>
      <c r="K70" s="147">
        <f t="shared" si="9"/>
        <v>0</v>
      </c>
      <c r="L70" s="147">
        <f t="shared" si="9"/>
        <v>2890398</v>
      </c>
      <c r="M70" s="147">
        <f t="shared" si="9"/>
        <v>0</v>
      </c>
      <c r="N70" s="147">
        <f t="shared" si="9"/>
        <v>0</v>
      </c>
      <c r="O70" s="147">
        <f t="shared" si="9"/>
        <v>521</v>
      </c>
      <c r="P70" s="148">
        <f t="shared" si="1"/>
        <v>31283438</v>
      </c>
      <c r="T70" s="53"/>
    </row>
    <row r="71" spans="1:20" x14ac:dyDescent="0.2">
      <c r="A71" s="94" t="s">
        <v>120</v>
      </c>
      <c r="B71" s="20">
        <v>21114903</v>
      </c>
      <c r="C71" s="20">
        <v>4767559</v>
      </c>
      <c r="D71" s="20">
        <v>402669</v>
      </c>
      <c r="E71" s="20">
        <v>705536</v>
      </c>
      <c r="F71" s="20">
        <v>142304</v>
      </c>
      <c r="G71" s="20">
        <v>135589</v>
      </c>
      <c r="H71" s="20">
        <v>55868</v>
      </c>
      <c r="I71" s="20">
        <v>868935</v>
      </c>
      <c r="J71" s="20">
        <v>199156</v>
      </c>
      <c r="K71" s="20">
        <v>0</v>
      </c>
      <c r="L71" s="29">
        <v>2890398</v>
      </c>
      <c r="M71" s="20">
        <v>0</v>
      </c>
      <c r="N71" s="77">
        <v>0</v>
      </c>
      <c r="O71" s="51">
        <v>521</v>
      </c>
      <c r="P71" s="76">
        <f t="shared" si="1"/>
        <v>31283438</v>
      </c>
      <c r="T71" s="53"/>
    </row>
    <row r="72" spans="1:20" x14ac:dyDescent="0.2">
      <c r="A72" s="94" t="s">
        <v>94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9"/>
      <c r="M72" s="20"/>
      <c r="N72" s="29"/>
      <c r="O72" s="29"/>
      <c r="P72" s="76">
        <f t="shared" si="1"/>
        <v>0</v>
      </c>
      <c r="T72" s="53"/>
    </row>
    <row r="73" spans="1:20" x14ac:dyDescent="0.2">
      <c r="A73" s="75" t="s">
        <v>79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60"/>
      <c r="M73" s="51"/>
      <c r="N73" s="60"/>
      <c r="O73" s="60"/>
      <c r="P73" s="76">
        <f t="shared" si="1"/>
        <v>0</v>
      </c>
      <c r="T73" s="53"/>
    </row>
    <row r="74" spans="1:20" x14ac:dyDescent="0.2">
      <c r="A74" s="75" t="s">
        <v>80</v>
      </c>
      <c r="B74" s="51"/>
      <c r="C74" s="51"/>
      <c r="D74" s="51"/>
      <c r="E74" s="51"/>
      <c r="F74" s="51"/>
      <c r="G74" s="51"/>
      <c r="H74" s="51"/>
      <c r="I74" s="60"/>
      <c r="J74" s="60"/>
      <c r="K74" s="51"/>
      <c r="L74" s="60"/>
      <c r="M74" s="51"/>
      <c r="N74" s="60"/>
      <c r="O74" s="60"/>
      <c r="P74" s="76">
        <f t="shared" si="1"/>
        <v>0</v>
      </c>
      <c r="T74" s="53"/>
    </row>
    <row r="75" spans="1:20" x14ac:dyDescent="0.2">
      <c r="A75" s="75" t="s">
        <v>81</v>
      </c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60"/>
      <c r="M75" s="51"/>
      <c r="N75" s="60"/>
      <c r="O75" s="60"/>
      <c r="P75" s="76">
        <f t="shared" si="1"/>
        <v>0</v>
      </c>
      <c r="T75" s="53"/>
    </row>
    <row r="76" spans="1:20" x14ac:dyDescent="0.2">
      <c r="A76" s="75" t="s">
        <v>82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60"/>
      <c r="M76" s="51"/>
      <c r="N76" s="60"/>
      <c r="O76" s="60"/>
      <c r="P76" s="76">
        <f t="shared" si="1"/>
        <v>0</v>
      </c>
      <c r="T76" s="53"/>
    </row>
    <row r="77" spans="1:20" ht="13.2" x14ac:dyDescent="0.25">
      <c r="A77" s="64" t="s">
        <v>9</v>
      </c>
      <c r="B77" s="147">
        <f t="shared" ref="B77:O77" si="10">SUM(B78:B83)</f>
        <v>1354412</v>
      </c>
      <c r="C77" s="147">
        <f t="shared" si="10"/>
        <v>305814</v>
      </c>
      <c r="D77" s="147">
        <f t="shared" si="10"/>
        <v>25829</v>
      </c>
      <c r="E77" s="147">
        <f t="shared" si="10"/>
        <v>45256</v>
      </c>
      <c r="F77" s="147">
        <f t="shared" si="10"/>
        <v>9128</v>
      </c>
      <c r="G77" s="147">
        <f t="shared" si="10"/>
        <v>8697</v>
      </c>
      <c r="H77" s="147">
        <f t="shared" si="10"/>
        <v>22071</v>
      </c>
      <c r="I77" s="147">
        <f t="shared" si="10"/>
        <v>118991</v>
      </c>
      <c r="J77" s="147">
        <f t="shared" si="10"/>
        <v>187841</v>
      </c>
      <c r="K77" s="147">
        <f t="shared" si="10"/>
        <v>0</v>
      </c>
      <c r="L77" s="147">
        <f t="shared" si="10"/>
        <v>0</v>
      </c>
      <c r="M77" s="147">
        <f t="shared" si="10"/>
        <v>0</v>
      </c>
      <c r="N77" s="147">
        <f t="shared" si="10"/>
        <v>11784</v>
      </c>
      <c r="O77" s="147">
        <f t="shared" si="10"/>
        <v>46</v>
      </c>
      <c r="P77" s="148">
        <f>SUM(B77:O77)</f>
        <v>2089869</v>
      </c>
      <c r="T77" s="53"/>
    </row>
    <row r="78" spans="1:20" x14ac:dyDescent="0.2">
      <c r="A78" s="94" t="s">
        <v>120</v>
      </c>
      <c r="B78" s="20">
        <v>1354412</v>
      </c>
      <c r="C78" s="20">
        <v>305814</v>
      </c>
      <c r="D78" s="20">
        <v>25829</v>
      </c>
      <c r="E78" s="20">
        <v>45256</v>
      </c>
      <c r="F78" s="20">
        <v>9128</v>
      </c>
      <c r="G78" s="20">
        <v>8697</v>
      </c>
      <c r="H78" s="20">
        <v>22071</v>
      </c>
      <c r="I78" s="20">
        <v>118991</v>
      </c>
      <c r="J78" s="20">
        <v>187841</v>
      </c>
      <c r="K78" s="20">
        <v>0</v>
      </c>
      <c r="L78" s="29">
        <v>0</v>
      </c>
      <c r="M78" s="20">
        <v>0</v>
      </c>
      <c r="N78" s="77">
        <v>11784</v>
      </c>
      <c r="O78" s="29">
        <v>46</v>
      </c>
      <c r="P78" s="76">
        <f t="shared" si="1"/>
        <v>2089869</v>
      </c>
      <c r="T78" s="53"/>
    </row>
    <row r="79" spans="1:20" x14ac:dyDescent="0.2">
      <c r="A79" s="94" t="s">
        <v>94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9"/>
      <c r="M79" s="20"/>
      <c r="N79" s="29"/>
      <c r="O79" s="29"/>
      <c r="P79" s="76">
        <f t="shared" si="1"/>
        <v>0</v>
      </c>
      <c r="T79" s="53"/>
    </row>
    <row r="80" spans="1:20" x14ac:dyDescent="0.2">
      <c r="A80" s="75" t="s">
        <v>79</v>
      </c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60"/>
      <c r="M80" s="51"/>
      <c r="N80" s="60"/>
      <c r="O80" s="60"/>
      <c r="P80" s="76">
        <f t="shared" si="1"/>
        <v>0</v>
      </c>
      <c r="T80" s="53"/>
    </row>
    <row r="81" spans="1:20" x14ac:dyDescent="0.2">
      <c r="A81" s="75" t="s">
        <v>80</v>
      </c>
      <c r="B81" s="51"/>
      <c r="C81" s="51"/>
      <c r="D81" s="51"/>
      <c r="E81" s="51"/>
      <c r="F81" s="51"/>
      <c r="G81" s="51"/>
      <c r="H81" s="51"/>
      <c r="I81" s="60"/>
      <c r="J81" s="60"/>
      <c r="K81" s="51"/>
      <c r="L81" s="60"/>
      <c r="M81" s="51"/>
      <c r="N81" s="60"/>
      <c r="O81" s="60"/>
      <c r="P81" s="76">
        <f t="shared" si="1"/>
        <v>0</v>
      </c>
      <c r="T81" s="53"/>
    </row>
    <row r="82" spans="1:20" x14ac:dyDescent="0.2">
      <c r="A82" s="75" t="s">
        <v>81</v>
      </c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60"/>
      <c r="M82" s="51"/>
      <c r="N82" s="60"/>
      <c r="O82" s="60"/>
      <c r="P82" s="76">
        <f t="shared" si="1"/>
        <v>0</v>
      </c>
      <c r="T82" s="53"/>
    </row>
    <row r="83" spans="1:20" x14ac:dyDescent="0.2">
      <c r="A83" s="75" t="s">
        <v>82</v>
      </c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60"/>
      <c r="M83" s="51"/>
      <c r="N83" s="60"/>
      <c r="O83" s="60"/>
      <c r="P83" s="76">
        <f t="shared" si="1"/>
        <v>0</v>
      </c>
      <c r="T83" s="53"/>
    </row>
    <row r="84" spans="1:20" ht="13.2" x14ac:dyDescent="0.25">
      <c r="A84" s="64" t="s">
        <v>10</v>
      </c>
      <c r="B84" s="147">
        <f t="shared" ref="B84:O84" si="11">SUM(B85:B90)</f>
        <v>1950896</v>
      </c>
      <c r="C84" s="147">
        <f t="shared" si="11"/>
        <v>440495</v>
      </c>
      <c r="D84" s="147">
        <f t="shared" si="11"/>
        <v>37204</v>
      </c>
      <c r="E84" s="147">
        <f t="shared" si="11"/>
        <v>65188</v>
      </c>
      <c r="F84" s="147">
        <f t="shared" si="11"/>
        <v>13148</v>
      </c>
      <c r="G84" s="147">
        <f t="shared" si="11"/>
        <v>12528</v>
      </c>
      <c r="H84" s="147">
        <f t="shared" si="11"/>
        <v>22071</v>
      </c>
      <c r="I84" s="147">
        <f t="shared" si="11"/>
        <v>156125</v>
      </c>
      <c r="J84" s="147">
        <f t="shared" si="11"/>
        <v>209568</v>
      </c>
      <c r="K84" s="147">
        <f t="shared" si="11"/>
        <v>0</v>
      </c>
      <c r="L84" s="147">
        <f t="shared" si="11"/>
        <v>33344</v>
      </c>
      <c r="M84" s="147">
        <f t="shared" si="11"/>
        <v>0</v>
      </c>
      <c r="N84" s="147">
        <f t="shared" si="11"/>
        <v>55314</v>
      </c>
      <c r="O84" s="147">
        <f t="shared" si="11"/>
        <v>30</v>
      </c>
      <c r="P84" s="148">
        <f t="shared" si="1"/>
        <v>2995911</v>
      </c>
      <c r="T84" s="53"/>
    </row>
    <row r="85" spans="1:20" x14ac:dyDescent="0.2">
      <c r="A85" s="94" t="s">
        <v>120</v>
      </c>
      <c r="B85" s="20">
        <v>1950896</v>
      </c>
      <c r="C85" s="20">
        <v>440495</v>
      </c>
      <c r="D85" s="20">
        <v>37204</v>
      </c>
      <c r="E85" s="20">
        <v>65188</v>
      </c>
      <c r="F85" s="20">
        <v>13148</v>
      </c>
      <c r="G85" s="20">
        <v>12528</v>
      </c>
      <c r="H85" s="20">
        <v>22071</v>
      </c>
      <c r="I85" s="20">
        <v>156125</v>
      </c>
      <c r="J85" s="20">
        <v>209568</v>
      </c>
      <c r="K85" s="20">
        <v>0</v>
      </c>
      <c r="L85" s="29">
        <v>33344</v>
      </c>
      <c r="M85" s="20">
        <v>0</v>
      </c>
      <c r="N85" s="77">
        <v>55314</v>
      </c>
      <c r="O85" s="29">
        <v>30</v>
      </c>
      <c r="P85" s="76">
        <f t="shared" si="1"/>
        <v>2995911</v>
      </c>
      <c r="T85" s="53"/>
    </row>
    <row r="86" spans="1:20" x14ac:dyDescent="0.2">
      <c r="A86" s="94" t="s">
        <v>94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9"/>
      <c r="M86" s="20"/>
      <c r="N86" s="29"/>
      <c r="O86" s="29"/>
      <c r="P86" s="76">
        <f t="shared" si="1"/>
        <v>0</v>
      </c>
      <c r="T86" s="53"/>
    </row>
    <row r="87" spans="1:20" x14ac:dyDescent="0.2">
      <c r="A87" s="75" t="s">
        <v>79</v>
      </c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60"/>
      <c r="M87" s="51"/>
      <c r="N87" s="60"/>
      <c r="O87" s="60"/>
      <c r="P87" s="76">
        <f t="shared" si="1"/>
        <v>0</v>
      </c>
      <c r="T87" s="53"/>
    </row>
    <row r="88" spans="1:20" x14ac:dyDescent="0.2">
      <c r="A88" s="75" t="s">
        <v>80</v>
      </c>
      <c r="B88" s="51"/>
      <c r="C88" s="51"/>
      <c r="D88" s="51"/>
      <c r="E88" s="51"/>
      <c r="F88" s="51"/>
      <c r="G88" s="51"/>
      <c r="H88" s="51"/>
      <c r="I88" s="60"/>
      <c r="J88" s="60"/>
      <c r="K88" s="51"/>
      <c r="L88" s="60"/>
      <c r="M88" s="51"/>
      <c r="N88" s="60"/>
      <c r="O88" s="60"/>
      <c r="P88" s="76">
        <f t="shared" si="1"/>
        <v>0</v>
      </c>
      <c r="T88" s="53"/>
    </row>
    <row r="89" spans="1:20" x14ac:dyDescent="0.2">
      <c r="A89" s="75" t="s">
        <v>81</v>
      </c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60"/>
      <c r="M89" s="51"/>
      <c r="N89" s="60"/>
      <c r="O89" s="60"/>
      <c r="P89" s="76">
        <f t="shared" si="1"/>
        <v>0</v>
      </c>
      <c r="T89" s="53"/>
    </row>
    <row r="90" spans="1:20" x14ac:dyDescent="0.2">
      <c r="A90" s="75" t="s">
        <v>82</v>
      </c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60"/>
      <c r="M90" s="51"/>
      <c r="N90" s="60"/>
      <c r="O90" s="60"/>
      <c r="P90" s="76">
        <f t="shared" ref="P90:P164" si="12">SUM(B90:O90)</f>
        <v>0</v>
      </c>
      <c r="T90" s="53"/>
    </row>
    <row r="91" spans="1:20" ht="13.2" x14ac:dyDescent="0.25">
      <c r="A91" s="64" t="s">
        <v>11</v>
      </c>
      <c r="B91" s="147">
        <f t="shared" ref="B91:O91" si="13">SUM(B92:B97)</f>
        <v>4788007</v>
      </c>
      <c r="C91" s="147">
        <f t="shared" si="13"/>
        <v>1081089</v>
      </c>
      <c r="D91" s="147">
        <f t="shared" si="13"/>
        <v>91309</v>
      </c>
      <c r="E91" s="147">
        <f t="shared" si="13"/>
        <v>159987</v>
      </c>
      <c r="F91" s="147">
        <f t="shared" si="13"/>
        <v>32269</v>
      </c>
      <c r="G91" s="147">
        <f t="shared" si="13"/>
        <v>30746</v>
      </c>
      <c r="H91" s="147">
        <f t="shared" si="13"/>
        <v>55868</v>
      </c>
      <c r="I91" s="147">
        <f t="shared" si="13"/>
        <v>275104</v>
      </c>
      <c r="J91" s="147">
        <f t="shared" si="13"/>
        <v>206668</v>
      </c>
      <c r="K91" s="147">
        <f t="shared" si="13"/>
        <v>0</v>
      </c>
      <c r="L91" s="147">
        <f t="shared" si="13"/>
        <v>0</v>
      </c>
      <c r="M91" s="147">
        <f t="shared" si="13"/>
        <v>0</v>
      </c>
      <c r="N91" s="147">
        <f t="shared" si="13"/>
        <v>324483</v>
      </c>
      <c r="O91" s="147">
        <f t="shared" si="13"/>
        <v>278</v>
      </c>
      <c r="P91" s="148">
        <f t="shared" si="12"/>
        <v>7045808</v>
      </c>
      <c r="T91" s="53"/>
    </row>
    <row r="92" spans="1:20" x14ac:dyDescent="0.2">
      <c r="A92" s="94" t="s">
        <v>120</v>
      </c>
      <c r="B92" s="20">
        <v>4788007</v>
      </c>
      <c r="C92" s="20">
        <v>1081089</v>
      </c>
      <c r="D92" s="20">
        <v>91309</v>
      </c>
      <c r="E92" s="20">
        <v>159987</v>
      </c>
      <c r="F92" s="20">
        <v>32269</v>
      </c>
      <c r="G92" s="20">
        <v>30746</v>
      </c>
      <c r="H92" s="20">
        <v>55868</v>
      </c>
      <c r="I92" s="20">
        <v>275104</v>
      </c>
      <c r="J92" s="20">
        <v>206668</v>
      </c>
      <c r="K92" s="20">
        <v>0</v>
      </c>
      <c r="L92" s="29">
        <v>0</v>
      </c>
      <c r="M92" s="20">
        <v>0</v>
      </c>
      <c r="N92" s="77">
        <v>324483</v>
      </c>
      <c r="O92" s="29">
        <v>278</v>
      </c>
      <c r="P92" s="76">
        <f t="shared" si="12"/>
        <v>7045808</v>
      </c>
      <c r="T92" s="53"/>
    </row>
    <row r="93" spans="1:20" x14ac:dyDescent="0.2">
      <c r="A93" s="94" t="s">
        <v>94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9"/>
      <c r="M93" s="20"/>
      <c r="N93" s="29"/>
      <c r="O93" s="29"/>
      <c r="P93" s="76">
        <f t="shared" si="12"/>
        <v>0</v>
      </c>
      <c r="T93" s="53"/>
    </row>
    <row r="94" spans="1:20" x14ac:dyDescent="0.2">
      <c r="A94" s="75" t="s">
        <v>79</v>
      </c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60"/>
      <c r="M94" s="51"/>
      <c r="N94" s="60"/>
      <c r="O94" s="60"/>
      <c r="P94" s="76">
        <f t="shared" si="12"/>
        <v>0</v>
      </c>
      <c r="T94" s="53"/>
    </row>
    <row r="95" spans="1:20" x14ac:dyDescent="0.2">
      <c r="A95" s="75" t="s">
        <v>80</v>
      </c>
      <c r="B95" s="51"/>
      <c r="C95" s="51"/>
      <c r="D95" s="51"/>
      <c r="E95" s="51"/>
      <c r="F95" s="51"/>
      <c r="G95" s="51"/>
      <c r="H95" s="51"/>
      <c r="I95" s="60"/>
      <c r="J95" s="60"/>
      <c r="K95" s="51"/>
      <c r="L95" s="60"/>
      <c r="M95" s="51"/>
      <c r="N95" s="60"/>
      <c r="O95" s="60"/>
      <c r="P95" s="76">
        <f t="shared" si="12"/>
        <v>0</v>
      </c>
      <c r="T95" s="53"/>
    </row>
    <row r="96" spans="1:20" x14ac:dyDescent="0.2">
      <c r="A96" s="75" t="s">
        <v>81</v>
      </c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60"/>
      <c r="M96" s="51"/>
      <c r="N96" s="60"/>
      <c r="O96" s="60"/>
      <c r="P96" s="76">
        <f t="shared" si="12"/>
        <v>0</v>
      </c>
      <c r="T96" s="53"/>
    </row>
    <row r="97" spans="1:20" x14ac:dyDescent="0.2">
      <c r="A97" s="75" t="s">
        <v>82</v>
      </c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60"/>
      <c r="M97" s="51"/>
      <c r="N97" s="60"/>
      <c r="O97" s="60"/>
      <c r="P97" s="76">
        <f t="shared" si="12"/>
        <v>0</v>
      </c>
      <c r="T97" s="53"/>
    </row>
    <row r="98" spans="1:20" ht="13.2" x14ac:dyDescent="0.25">
      <c r="A98" s="64" t="s">
        <v>12</v>
      </c>
      <c r="B98" s="147">
        <f t="shared" ref="B98:O98" si="14">SUM(B99:B104)</f>
        <v>2460203</v>
      </c>
      <c r="C98" s="147">
        <f t="shared" si="14"/>
        <v>555492</v>
      </c>
      <c r="D98" s="147">
        <f t="shared" si="14"/>
        <v>46917</v>
      </c>
      <c r="E98" s="147">
        <f t="shared" si="14"/>
        <v>82206</v>
      </c>
      <c r="F98" s="147">
        <f t="shared" si="14"/>
        <v>16580</v>
      </c>
      <c r="G98" s="147">
        <f t="shared" si="14"/>
        <v>15798</v>
      </c>
      <c r="H98" s="147">
        <f t="shared" si="14"/>
        <v>22071</v>
      </c>
      <c r="I98" s="147">
        <f t="shared" si="14"/>
        <v>168999</v>
      </c>
      <c r="J98" s="147">
        <f t="shared" si="14"/>
        <v>190168</v>
      </c>
      <c r="K98" s="147">
        <f t="shared" si="14"/>
        <v>0</v>
      </c>
      <c r="L98" s="147">
        <f t="shared" si="14"/>
        <v>104918</v>
      </c>
      <c r="M98" s="147">
        <f t="shared" si="14"/>
        <v>0</v>
      </c>
      <c r="N98" s="147">
        <f t="shared" si="14"/>
        <v>101515</v>
      </c>
      <c r="O98" s="147">
        <f t="shared" si="14"/>
        <v>86</v>
      </c>
      <c r="P98" s="148">
        <f t="shared" si="12"/>
        <v>3764953</v>
      </c>
      <c r="T98" s="53"/>
    </row>
    <row r="99" spans="1:20" x14ac:dyDescent="0.2">
      <c r="A99" s="94" t="s">
        <v>120</v>
      </c>
      <c r="B99" s="20">
        <v>2460203</v>
      </c>
      <c r="C99" s="20">
        <v>555492</v>
      </c>
      <c r="D99" s="20">
        <v>46917</v>
      </c>
      <c r="E99" s="20">
        <v>82206</v>
      </c>
      <c r="F99" s="20">
        <v>16580</v>
      </c>
      <c r="G99" s="20">
        <v>15798</v>
      </c>
      <c r="H99" s="20">
        <v>22071</v>
      </c>
      <c r="I99" s="20">
        <v>168999</v>
      </c>
      <c r="J99" s="20">
        <v>190168</v>
      </c>
      <c r="K99" s="20">
        <v>0</v>
      </c>
      <c r="L99" s="29">
        <v>104918</v>
      </c>
      <c r="M99" s="20">
        <v>0</v>
      </c>
      <c r="N99" s="77">
        <v>101515</v>
      </c>
      <c r="O99" s="29">
        <v>86</v>
      </c>
      <c r="P99" s="76">
        <f t="shared" si="12"/>
        <v>3764953</v>
      </c>
      <c r="T99" s="53"/>
    </row>
    <row r="100" spans="1:20" x14ac:dyDescent="0.2">
      <c r="A100" s="94" t="s">
        <v>94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9"/>
      <c r="M100" s="20"/>
      <c r="N100" s="29"/>
      <c r="O100" s="29"/>
      <c r="P100" s="76">
        <f t="shared" si="12"/>
        <v>0</v>
      </c>
      <c r="T100" s="53"/>
    </row>
    <row r="101" spans="1:20" x14ac:dyDescent="0.2">
      <c r="A101" s="75" t="s">
        <v>79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60"/>
      <c r="M101" s="51"/>
      <c r="N101" s="60"/>
      <c r="O101" s="60"/>
      <c r="P101" s="76">
        <f t="shared" si="12"/>
        <v>0</v>
      </c>
      <c r="T101" s="53"/>
    </row>
    <row r="102" spans="1:20" x14ac:dyDescent="0.2">
      <c r="A102" s="75" t="s">
        <v>80</v>
      </c>
      <c r="B102" s="51"/>
      <c r="C102" s="51"/>
      <c r="D102" s="51"/>
      <c r="E102" s="51"/>
      <c r="F102" s="51"/>
      <c r="G102" s="51"/>
      <c r="H102" s="51"/>
      <c r="I102" s="60"/>
      <c r="J102" s="60"/>
      <c r="K102" s="51"/>
      <c r="L102" s="60"/>
      <c r="M102" s="51"/>
      <c r="N102" s="60"/>
      <c r="O102" s="60"/>
      <c r="P102" s="76">
        <f t="shared" si="12"/>
        <v>0</v>
      </c>
      <c r="T102" s="53"/>
    </row>
    <row r="103" spans="1:20" x14ac:dyDescent="0.2">
      <c r="A103" s="75" t="s">
        <v>81</v>
      </c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60"/>
      <c r="M103" s="51"/>
      <c r="N103" s="60"/>
      <c r="O103" s="60"/>
      <c r="P103" s="76">
        <f>SUM(B103:O103)</f>
        <v>0</v>
      </c>
      <c r="T103" s="53"/>
    </row>
    <row r="104" spans="1:20" x14ac:dyDescent="0.2">
      <c r="A104" s="75" t="s">
        <v>82</v>
      </c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60"/>
      <c r="M104" s="51"/>
      <c r="N104" s="60"/>
      <c r="O104" s="60"/>
      <c r="P104" s="76">
        <f t="shared" si="12"/>
        <v>0</v>
      </c>
      <c r="T104" s="53"/>
    </row>
    <row r="105" spans="1:20" ht="13.2" x14ac:dyDescent="0.25">
      <c r="A105" s="64" t="s">
        <v>13</v>
      </c>
      <c r="B105" s="147">
        <f t="shared" ref="B105:O105" si="15">SUM(B106:B111)</f>
        <v>1579746</v>
      </c>
      <c r="C105" s="147">
        <f t="shared" si="15"/>
        <v>356693</v>
      </c>
      <c r="D105" s="147">
        <f t="shared" si="15"/>
        <v>30126</v>
      </c>
      <c r="E105" s="147">
        <f t="shared" si="15"/>
        <v>52786</v>
      </c>
      <c r="F105" s="147">
        <f t="shared" si="15"/>
        <v>10647</v>
      </c>
      <c r="G105" s="147">
        <f t="shared" si="15"/>
        <v>10144</v>
      </c>
      <c r="H105" s="147">
        <f t="shared" si="15"/>
        <v>55868</v>
      </c>
      <c r="I105" s="147">
        <f t="shared" si="15"/>
        <v>137772</v>
      </c>
      <c r="J105" s="147">
        <f t="shared" si="15"/>
        <v>206182</v>
      </c>
      <c r="K105" s="147">
        <f t="shared" si="15"/>
        <v>0</v>
      </c>
      <c r="L105" s="147">
        <f t="shared" si="15"/>
        <v>36509</v>
      </c>
      <c r="M105" s="147">
        <f t="shared" si="15"/>
        <v>0</v>
      </c>
      <c r="N105" s="147">
        <f t="shared" si="15"/>
        <v>32443</v>
      </c>
      <c r="O105" s="147">
        <f t="shared" si="15"/>
        <v>0</v>
      </c>
      <c r="P105" s="148">
        <f t="shared" si="12"/>
        <v>2508916</v>
      </c>
      <c r="T105" s="53"/>
    </row>
    <row r="106" spans="1:20" x14ac:dyDescent="0.2">
      <c r="A106" s="94" t="s">
        <v>120</v>
      </c>
      <c r="B106" s="20">
        <v>1579746</v>
      </c>
      <c r="C106" s="20">
        <v>356693</v>
      </c>
      <c r="D106" s="20">
        <v>30126</v>
      </c>
      <c r="E106" s="20">
        <v>52786</v>
      </c>
      <c r="F106" s="20">
        <v>10647</v>
      </c>
      <c r="G106" s="20">
        <v>10144</v>
      </c>
      <c r="H106" s="20">
        <v>55868</v>
      </c>
      <c r="I106" s="20">
        <v>137772</v>
      </c>
      <c r="J106" s="20">
        <v>206182</v>
      </c>
      <c r="K106" s="20">
        <v>0</v>
      </c>
      <c r="L106" s="29">
        <v>36509</v>
      </c>
      <c r="M106" s="20">
        <v>0</v>
      </c>
      <c r="N106" s="77">
        <v>32443</v>
      </c>
      <c r="O106" s="29">
        <v>0</v>
      </c>
      <c r="P106" s="76">
        <f t="shared" si="12"/>
        <v>2508916</v>
      </c>
      <c r="T106" s="53"/>
    </row>
    <row r="107" spans="1:20" x14ac:dyDescent="0.2">
      <c r="A107" s="94" t="s">
        <v>94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9"/>
      <c r="M107" s="20"/>
      <c r="N107" s="29"/>
      <c r="O107" s="29"/>
      <c r="P107" s="76">
        <f t="shared" si="12"/>
        <v>0</v>
      </c>
      <c r="T107" s="53"/>
    </row>
    <row r="108" spans="1:20" x14ac:dyDescent="0.2">
      <c r="A108" s="75" t="s">
        <v>79</v>
      </c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60"/>
      <c r="M108" s="51"/>
      <c r="N108" s="60"/>
      <c r="O108" s="60"/>
      <c r="P108" s="76">
        <f t="shared" si="12"/>
        <v>0</v>
      </c>
      <c r="T108" s="53"/>
    </row>
    <row r="109" spans="1:20" x14ac:dyDescent="0.2">
      <c r="A109" s="75" t="s">
        <v>80</v>
      </c>
      <c r="B109" s="51"/>
      <c r="C109" s="51"/>
      <c r="D109" s="51"/>
      <c r="E109" s="51"/>
      <c r="F109" s="51"/>
      <c r="G109" s="51"/>
      <c r="H109" s="51"/>
      <c r="I109" s="60"/>
      <c r="J109" s="60"/>
      <c r="K109" s="51"/>
      <c r="L109" s="60"/>
      <c r="M109" s="51"/>
      <c r="N109" s="60"/>
      <c r="O109" s="60"/>
      <c r="P109" s="76">
        <f t="shared" si="12"/>
        <v>0</v>
      </c>
      <c r="T109" s="53"/>
    </row>
    <row r="110" spans="1:20" x14ac:dyDescent="0.2">
      <c r="A110" s="75" t="s">
        <v>81</v>
      </c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60"/>
      <c r="M110" s="51"/>
      <c r="N110" s="60"/>
      <c r="O110" s="60"/>
      <c r="P110" s="76">
        <f t="shared" si="12"/>
        <v>0</v>
      </c>
      <c r="T110" s="53"/>
    </row>
    <row r="111" spans="1:20" x14ac:dyDescent="0.2">
      <c r="A111" s="75" t="s">
        <v>82</v>
      </c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60"/>
      <c r="M111" s="51"/>
      <c r="N111" s="60"/>
      <c r="O111" s="60"/>
      <c r="P111" s="76">
        <f t="shared" si="12"/>
        <v>0</v>
      </c>
      <c r="T111" s="53"/>
    </row>
    <row r="112" spans="1:20" ht="13.2" x14ac:dyDescent="0.25">
      <c r="A112" s="64" t="s">
        <v>14</v>
      </c>
      <c r="B112" s="147">
        <f t="shared" ref="B112:O112" si="16">SUM(B113:B118)</f>
        <v>2766809</v>
      </c>
      <c r="C112" s="147">
        <f t="shared" si="16"/>
        <v>624721</v>
      </c>
      <c r="D112" s="147">
        <f t="shared" si="16"/>
        <v>52764</v>
      </c>
      <c r="E112" s="147">
        <f t="shared" si="16"/>
        <v>92451</v>
      </c>
      <c r="F112" s="147">
        <f t="shared" si="16"/>
        <v>18647</v>
      </c>
      <c r="G112" s="147">
        <f t="shared" si="16"/>
        <v>17767</v>
      </c>
      <c r="H112" s="147">
        <f t="shared" si="16"/>
        <v>55868</v>
      </c>
      <c r="I112" s="147">
        <f t="shared" si="16"/>
        <v>193896</v>
      </c>
      <c r="J112" s="147">
        <f t="shared" si="16"/>
        <v>227682</v>
      </c>
      <c r="K112" s="147">
        <f t="shared" si="16"/>
        <v>0</v>
      </c>
      <c r="L112" s="147">
        <f t="shared" si="16"/>
        <v>282444</v>
      </c>
      <c r="M112" s="147">
        <f t="shared" si="16"/>
        <v>0</v>
      </c>
      <c r="N112" s="147">
        <f t="shared" si="16"/>
        <v>112161</v>
      </c>
      <c r="O112" s="147">
        <f t="shared" si="16"/>
        <v>665</v>
      </c>
      <c r="P112" s="148">
        <f t="shared" si="12"/>
        <v>4445875</v>
      </c>
      <c r="T112" s="53"/>
    </row>
    <row r="113" spans="1:20" x14ac:dyDescent="0.2">
      <c r="A113" s="94" t="s">
        <v>120</v>
      </c>
      <c r="B113" s="20">
        <v>2766809</v>
      </c>
      <c r="C113" s="20">
        <v>624721</v>
      </c>
      <c r="D113" s="20">
        <v>52764</v>
      </c>
      <c r="E113" s="20">
        <v>92451</v>
      </c>
      <c r="F113" s="20">
        <v>18647</v>
      </c>
      <c r="G113" s="20">
        <v>17767</v>
      </c>
      <c r="H113" s="20">
        <v>55868</v>
      </c>
      <c r="I113" s="20">
        <v>193896</v>
      </c>
      <c r="J113" s="20">
        <v>227682</v>
      </c>
      <c r="K113" s="20">
        <v>0</v>
      </c>
      <c r="L113" s="29">
        <v>282444</v>
      </c>
      <c r="M113" s="20">
        <v>0</v>
      </c>
      <c r="N113" s="77">
        <v>112161</v>
      </c>
      <c r="O113" s="29">
        <v>665</v>
      </c>
      <c r="P113" s="76">
        <f t="shared" si="12"/>
        <v>4445875</v>
      </c>
      <c r="T113" s="53"/>
    </row>
    <row r="114" spans="1:20" x14ac:dyDescent="0.2">
      <c r="A114" s="94" t="s">
        <v>94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9"/>
      <c r="M114" s="20"/>
      <c r="N114" s="29"/>
      <c r="O114" s="29"/>
      <c r="P114" s="76">
        <f t="shared" si="12"/>
        <v>0</v>
      </c>
      <c r="T114" s="53"/>
    </row>
    <row r="115" spans="1:20" x14ac:dyDescent="0.2">
      <c r="A115" s="75" t="s">
        <v>79</v>
      </c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60"/>
      <c r="M115" s="51"/>
      <c r="N115" s="60"/>
      <c r="O115" s="60"/>
      <c r="P115" s="76">
        <f t="shared" si="12"/>
        <v>0</v>
      </c>
      <c r="T115" s="53"/>
    </row>
    <row r="116" spans="1:20" x14ac:dyDescent="0.2">
      <c r="A116" s="75" t="s">
        <v>80</v>
      </c>
      <c r="B116" s="51"/>
      <c r="C116" s="51"/>
      <c r="D116" s="51"/>
      <c r="E116" s="51"/>
      <c r="F116" s="51"/>
      <c r="G116" s="51"/>
      <c r="H116" s="51"/>
      <c r="I116" s="60"/>
      <c r="J116" s="60"/>
      <c r="K116" s="51"/>
      <c r="L116" s="60"/>
      <c r="M116" s="51"/>
      <c r="N116" s="60"/>
      <c r="O116" s="60"/>
      <c r="P116" s="76">
        <f t="shared" si="12"/>
        <v>0</v>
      </c>
      <c r="T116" s="53"/>
    </row>
    <row r="117" spans="1:20" x14ac:dyDescent="0.2">
      <c r="A117" s="75" t="s">
        <v>81</v>
      </c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60"/>
      <c r="M117" s="51"/>
      <c r="N117" s="60"/>
      <c r="O117" s="60"/>
      <c r="P117" s="76">
        <f t="shared" si="12"/>
        <v>0</v>
      </c>
      <c r="T117" s="53"/>
    </row>
    <row r="118" spans="1:20" x14ac:dyDescent="0.2">
      <c r="A118" s="75" t="s">
        <v>82</v>
      </c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60"/>
      <c r="M118" s="51"/>
      <c r="N118" s="60"/>
      <c r="O118" s="60"/>
      <c r="P118" s="76">
        <f t="shared" si="12"/>
        <v>0</v>
      </c>
      <c r="T118" s="53"/>
    </row>
    <row r="119" spans="1:20" ht="13.2" x14ac:dyDescent="0.25">
      <c r="A119" s="64" t="s">
        <v>15</v>
      </c>
      <c r="B119" s="147">
        <f t="shared" ref="B119:O119" si="17">SUM(B120:B125)</f>
        <v>2620074</v>
      </c>
      <c r="C119" s="147">
        <f t="shared" si="17"/>
        <v>591589</v>
      </c>
      <c r="D119" s="147">
        <f t="shared" si="17"/>
        <v>49966</v>
      </c>
      <c r="E119" s="147">
        <f t="shared" si="17"/>
        <v>87548</v>
      </c>
      <c r="F119" s="147">
        <f t="shared" si="17"/>
        <v>17658</v>
      </c>
      <c r="G119" s="147">
        <f t="shared" si="17"/>
        <v>16825</v>
      </c>
      <c r="H119" s="147">
        <f t="shared" si="17"/>
        <v>22071</v>
      </c>
      <c r="I119" s="147">
        <f t="shared" si="17"/>
        <v>190973</v>
      </c>
      <c r="J119" s="147">
        <f t="shared" si="17"/>
        <v>214740</v>
      </c>
      <c r="K119" s="147">
        <f t="shared" si="17"/>
        <v>0</v>
      </c>
      <c r="L119" s="147">
        <f t="shared" si="17"/>
        <v>26527</v>
      </c>
      <c r="M119" s="147">
        <f t="shared" si="17"/>
        <v>0</v>
      </c>
      <c r="N119" s="147">
        <f t="shared" si="17"/>
        <v>0</v>
      </c>
      <c r="O119" s="147">
        <f t="shared" si="17"/>
        <v>15692</v>
      </c>
      <c r="P119" s="148">
        <f t="shared" si="12"/>
        <v>3853663</v>
      </c>
      <c r="T119" s="53"/>
    </row>
    <row r="120" spans="1:20" x14ac:dyDescent="0.2">
      <c r="A120" s="94" t="s">
        <v>120</v>
      </c>
      <c r="B120" s="20">
        <v>2620074</v>
      </c>
      <c r="C120" s="20">
        <v>591589</v>
      </c>
      <c r="D120" s="20">
        <v>49966</v>
      </c>
      <c r="E120" s="20">
        <v>87548</v>
      </c>
      <c r="F120" s="20">
        <v>17658</v>
      </c>
      <c r="G120" s="20">
        <v>16825</v>
      </c>
      <c r="H120" s="20">
        <v>22071</v>
      </c>
      <c r="I120" s="20">
        <v>190973</v>
      </c>
      <c r="J120" s="20">
        <v>214740</v>
      </c>
      <c r="K120" s="20">
        <v>0</v>
      </c>
      <c r="L120" s="29">
        <v>26527</v>
      </c>
      <c r="M120" s="20">
        <v>0</v>
      </c>
      <c r="N120" s="77">
        <v>0</v>
      </c>
      <c r="O120" s="29">
        <v>15692</v>
      </c>
      <c r="P120" s="76">
        <f t="shared" si="12"/>
        <v>3853663</v>
      </c>
      <c r="T120" s="53"/>
    </row>
    <row r="121" spans="1:20" x14ac:dyDescent="0.2">
      <c r="A121" s="94" t="s">
        <v>94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9"/>
      <c r="M121" s="20"/>
      <c r="N121" s="29"/>
      <c r="O121" s="29"/>
      <c r="P121" s="76">
        <f t="shared" si="12"/>
        <v>0</v>
      </c>
      <c r="T121" s="53"/>
    </row>
    <row r="122" spans="1:20" x14ac:dyDescent="0.2">
      <c r="A122" s="75" t="s">
        <v>79</v>
      </c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60"/>
      <c r="M122" s="51"/>
      <c r="N122" s="60"/>
      <c r="O122" s="60"/>
      <c r="P122" s="76">
        <f t="shared" si="12"/>
        <v>0</v>
      </c>
      <c r="T122" s="53"/>
    </row>
    <row r="123" spans="1:20" x14ac:dyDescent="0.2">
      <c r="A123" s="75" t="s">
        <v>80</v>
      </c>
      <c r="B123" s="51"/>
      <c r="C123" s="51"/>
      <c r="D123" s="51"/>
      <c r="E123" s="51"/>
      <c r="F123" s="51"/>
      <c r="G123" s="51"/>
      <c r="H123" s="51"/>
      <c r="I123" s="60"/>
      <c r="J123" s="60"/>
      <c r="K123" s="51"/>
      <c r="L123" s="60"/>
      <c r="M123" s="51"/>
      <c r="N123" s="60"/>
      <c r="O123" s="60"/>
      <c r="P123" s="76">
        <f t="shared" si="12"/>
        <v>0</v>
      </c>
      <c r="T123" s="53"/>
    </row>
    <row r="124" spans="1:20" x14ac:dyDescent="0.2">
      <c r="A124" s="75" t="s">
        <v>81</v>
      </c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60"/>
      <c r="M124" s="51"/>
      <c r="N124" s="60"/>
      <c r="O124" s="60"/>
      <c r="P124" s="76">
        <f t="shared" si="12"/>
        <v>0</v>
      </c>
      <c r="T124" s="53"/>
    </row>
    <row r="125" spans="1:20" x14ac:dyDescent="0.2">
      <c r="A125" s="75" t="s">
        <v>82</v>
      </c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60"/>
      <c r="M125" s="51"/>
      <c r="N125" s="60"/>
      <c r="O125" s="60"/>
      <c r="P125" s="76">
        <f t="shared" si="12"/>
        <v>0</v>
      </c>
      <c r="T125" s="53"/>
    </row>
    <row r="126" spans="1:20" ht="13.2" x14ac:dyDescent="0.25">
      <c r="A126" s="64" t="s">
        <v>16</v>
      </c>
      <c r="B126" s="147">
        <f t="shared" ref="B126:O126" si="18">SUM(B127:B132)</f>
        <v>2542149</v>
      </c>
      <c r="C126" s="147">
        <f t="shared" si="18"/>
        <v>573994</v>
      </c>
      <c r="D126" s="147">
        <f t="shared" si="18"/>
        <v>48480</v>
      </c>
      <c r="E126" s="147">
        <f t="shared" si="18"/>
        <v>84944</v>
      </c>
      <c r="F126" s="147">
        <f t="shared" si="18"/>
        <v>17133</v>
      </c>
      <c r="G126" s="147">
        <f t="shared" si="18"/>
        <v>16324</v>
      </c>
      <c r="H126" s="147">
        <f t="shared" si="18"/>
        <v>22071</v>
      </c>
      <c r="I126" s="147">
        <f t="shared" si="18"/>
        <v>193672</v>
      </c>
      <c r="J126" s="147">
        <f t="shared" si="18"/>
        <v>225390</v>
      </c>
      <c r="K126" s="147">
        <f t="shared" si="18"/>
        <v>70</v>
      </c>
      <c r="L126" s="147">
        <f t="shared" si="18"/>
        <v>0</v>
      </c>
      <c r="M126" s="147">
        <f t="shared" si="18"/>
        <v>0</v>
      </c>
      <c r="N126" s="147">
        <f t="shared" si="18"/>
        <v>113095</v>
      </c>
      <c r="O126" s="147">
        <f t="shared" si="18"/>
        <v>65</v>
      </c>
      <c r="P126" s="148">
        <f t="shared" si="12"/>
        <v>3837387</v>
      </c>
      <c r="T126" s="53"/>
    </row>
    <row r="127" spans="1:20" x14ac:dyDescent="0.2">
      <c r="A127" s="94" t="s">
        <v>120</v>
      </c>
      <c r="B127" s="20">
        <v>2542149</v>
      </c>
      <c r="C127" s="20">
        <v>573994</v>
      </c>
      <c r="D127" s="20">
        <v>48480</v>
      </c>
      <c r="E127" s="20">
        <v>84944</v>
      </c>
      <c r="F127" s="20">
        <v>17133</v>
      </c>
      <c r="G127" s="20">
        <v>16324</v>
      </c>
      <c r="H127" s="20">
        <v>22071</v>
      </c>
      <c r="I127" s="20">
        <v>193672</v>
      </c>
      <c r="J127" s="20">
        <v>225390</v>
      </c>
      <c r="K127" s="20">
        <v>70</v>
      </c>
      <c r="L127" s="29">
        <v>0</v>
      </c>
      <c r="M127" s="20">
        <v>0</v>
      </c>
      <c r="N127" s="77">
        <v>113095</v>
      </c>
      <c r="O127" s="29">
        <v>65</v>
      </c>
      <c r="P127" s="76">
        <f t="shared" si="12"/>
        <v>3837387</v>
      </c>
      <c r="T127" s="53"/>
    </row>
    <row r="128" spans="1:20" x14ac:dyDescent="0.2">
      <c r="A128" s="94" t="s">
        <v>94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9"/>
      <c r="M128" s="20"/>
      <c r="N128" s="29"/>
      <c r="O128" s="29"/>
      <c r="P128" s="76">
        <f t="shared" si="12"/>
        <v>0</v>
      </c>
      <c r="T128" s="53"/>
    </row>
    <row r="129" spans="1:20" x14ac:dyDescent="0.2">
      <c r="A129" s="75" t="s">
        <v>79</v>
      </c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60"/>
      <c r="M129" s="51"/>
      <c r="N129" s="60"/>
      <c r="O129" s="60"/>
      <c r="P129" s="76">
        <f t="shared" si="12"/>
        <v>0</v>
      </c>
      <c r="T129" s="53"/>
    </row>
    <row r="130" spans="1:20" x14ac:dyDescent="0.2">
      <c r="A130" s="75" t="s">
        <v>80</v>
      </c>
      <c r="B130" s="51"/>
      <c r="C130" s="51"/>
      <c r="D130" s="51"/>
      <c r="E130" s="51"/>
      <c r="F130" s="51"/>
      <c r="G130" s="51"/>
      <c r="H130" s="51"/>
      <c r="I130" s="60"/>
      <c r="J130" s="60"/>
      <c r="K130" s="51"/>
      <c r="L130" s="60"/>
      <c r="M130" s="51"/>
      <c r="N130" s="60"/>
      <c r="O130" s="60"/>
      <c r="P130" s="76">
        <f t="shared" si="12"/>
        <v>0</v>
      </c>
      <c r="T130" s="53"/>
    </row>
    <row r="131" spans="1:20" x14ac:dyDescent="0.2">
      <c r="A131" s="75" t="s">
        <v>81</v>
      </c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60"/>
      <c r="M131" s="51"/>
      <c r="N131" s="60"/>
      <c r="O131" s="60"/>
      <c r="P131" s="76">
        <f t="shared" si="12"/>
        <v>0</v>
      </c>
      <c r="T131" s="53"/>
    </row>
    <row r="132" spans="1:20" x14ac:dyDescent="0.2">
      <c r="A132" s="75" t="s">
        <v>82</v>
      </c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60"/>
      <c r="M132" s="51"/>
      <c r="N132" s="60"/>
      <c r="O132" s="60"/>
      <c r="P132" s="76">
        <f t="shared" si="12"/>
        <v>0</v>
      </c>
      <c r="T132" s="53"/>
    </row>
    <row r="133" spans="1:20" ht="13.2" x14ac:dyDescent="0.25">
      <c r="A133" s="64" t="s">
        <v>17</v>
      </c>
      <c r="B133" s="147">
        <f t="shared" ref="B133:O133" si="19">SUM(B134:B139)</f>
        <v>1799782</v>
      </c>
      <c r="C133" s="147">
        <f t="shared" si="19"/>
        <v>406375</v>
      </c>
      <c r="D133" s="147">
        <f t="shared" si="19"/>
        <v>34322</v>
      </c>
      <c r="E133" s="147">
        <f t="shared" si="19"/>
        <v>60138</v>
      </c>
      <c r="F133" s="147">
        <f t="shared" si="19"/>
        <v>12130</v>
      </c>
      <c r="G133" s="147">
        <f t="shared" si="19"/>
        <v>11557</v>
      </c>
      <c r="H133" s="147">
        <f t="shared" si="19"/>
        <v>22071</v>
      </c>
      <c r="I133" s="147">
        <f t="shared" si="19"/>
        <v>145762</v>
      </c>
      <c r="J133" s="147">
        <f t="shared" si="19"/>
        <v>203907</v>
      </c>
      <c r="K133" s="147">
        <f t="shared" si="19"/>
        <v>0</v>
      </c>
      <c r="L133" s="147">
        <f t="shared" si="19"/>
        <v>5979</v>
      </c>
      <c r="M133" s="147">
        <f t="shared" si="19"/>
        <v>0</v>
      </c>
      <c r="N133" s="147">
        <f t="shared" si="19"/>
        <v>34207</v>
      </c>
      <c r="O133" s="147">
        <f t="shared" si="19"/>
        <v>34</v>
      </c>
      <c r="P133" s="148">
        <f t="shared" si="12"/>
        <v>2736264</v>
      </c>
      <c r="T133" s="53"/>
    </row>
    <row r="134" spans="1:20" x14ac:dyDescent="0.2">
      <c r="A134" s="94" t="s">
        <v>120</v>
      </c>
      <c r="B134" s="20">
        <v>1799782</v>
      </c>
      <c r="C134" s="20">
        <v>406375</v>
      </c>
      <c r="D134" s="20">
        <v>34322</v>
      </c>
      <c r="E134" s="20">
        <v>60138</v>
      </c>
      <c r="F134" s="20">
        <v>12130</v>
      </c>
      <c r="G134" s="20">
        <v>11557</v>
      </c>
      <c r="H134" s="20">
        <v>22071</v>
      </c>
      <c r="I134" s="20">
        <v>145762</v>
      </c>
      <c r="J134" s="20">
        <v>203907</v>
      </c>
      <c r="K134" s="20">
        <v>0</v>
      </c>
      <c r="L134" s="29">
        <v>5979</v>
      </c>
      <c r="M134" s="20">
        <v>0</v>
      </c>
      <c r="N134" s="77">
        <v>34207</v>
      </c>
      <c r="O134" s="29">
        <v>34</v>
      </c>
      <c r="P134" s="76">
        <f t="shared" si="12"/>
        <v>2736264</v>
      </c>
      <c r="T134" s="53"/>
    </row>
    <row r="135" spans="1:20" x14ac:dyDescent="0.2">
      <c r="A135" s="94" t="s">
        <v>94</v>
      </c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9"/>
      <c r="M135" s="20"/>
      <c r="N135" s="29"/>
      <c r="O135" s="29"/>
      <c r="P135" s="76">
        <f t="shared" si="12"/>
        <v>0</v>
      </c>
      <c r="T135" s="53"/>
    </row>
    <row r="136" spans="1:20" x14ac:dyDescent="0.2">
      <c r="A136" s="75" t="s">
        <v>79</v>
      </c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60"/>
      <c r="M136" s="51"/>
      <c r="N136" s="60"/>
      <c r="O136" s="60"/>
      <c r="P136" s="76">
        <f t="shared" si="12"/>
        <v>0</v>
      </c>
      <c r="T136" s="53"/>
    </row>
    <row r="137" spans="1:20" x14ac:dyDescent="0.2">
      <c r="A137" s="75" t="s">
        <v>80</v>
      </c>
      <c r="B137" s="51"/>
      <c r="C137" s="51"/>
      <c r="D137" s="51"/>
      <c r="E137" s="51"/>
      <c r="F137" s="51"/>
      <c r="G137" s="51"/>
      <c r="H137" s="51"/>
      <c r="I137" s="60"/>
      <c r="J137" s="60"/>
      <c r="K137" s="51"/>
      <c r="L137" s="60"/>
      <c r="M137" s="51"/>
      <c r="N137" s="60"/>
      <c r="O137" s="60"/>
      <c r="P137" s="76">
        <f t="shared" si="12"/>
        <v>0</v>
      </c>
      <c r="T137" s="53"/>
    </row>
    <row r="138" spans="1:20" x14ac:dyDescent="0.2">
      <c r="A138" s="75" t="s">
        <v>81</v>
      </c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60"/>
      <c r="M138" s="51"/>
      <c r="N138" s="60"/>
      <c r="O138" s="60"/>
      <c r="P138" s="76">
        <f t="shared" si="12"/>
        <v>0</v>
      </c>
      <c r="T138" s="53"/>
    </row>
    <row r="139" spans="1:20" x14ac:dyDescent="0.2">
      <c r="A139" s="75" t="s">
        <v>82</v>
      </c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60"/>
      <c r="M139" s="51"/>
      <c r="N139" s="60"/>
      <c r="O139" s="60"/>
      <c r="P139" s="76">
        <f t="shared" si="12"/>
        <v>0</v>
      </c>
      <c r="T139" s="53"/>
    </row>
    <row r="140" spans="1:20" ht="13.2" x14ac:dyDescent="0.25">
      <c r="A140" s="64" t="s">
        <v>18</v>
      </c>
      <c r="B140" s="147">
        <f t="shared" ref="B140:O140" si="20">SUM(B141:B146)</f>
        <v>2424661</v>
      </c>
      <c r="C140" s="147">
        <f t="shared" si="20"/>
        <v>547467</v>
      </c>
      <c r="D140" s="147">
        <f t="shared" si="20"/>
        <v>46239</v>
      </c>
      <c r="E140" s="147">
        <f t="shared" si="20"/>
        <v>81018</v>
      </c>
      <c r="F140" s="147">
        <f t="shared" si="20"/>
        <v>16341</v>
      </c>
      <c r="G140" s="147">
        <f t="shared" si="20"/>
        <v>15570</v>
      </c>
      <c r="H140" s="147">
        <f t="shared" si="20"/>
        <v>22071</v>
      </c>
      <c r="I140" s="147">
        <f t="shared" si="20"/>
        <v>165890</v>
      </c>
      <c r="J140" s="147">
        <f t="shared" si="20"/>
        <v>187336</v>
      </c>
      <c r="K140" s="147">
        <f t="shared" si="20"/>
        <v>0</v>
      </c>
      <c r="L140" s="147">
        <f t="shared" si="20"/>
        <v>0</v>
      </c>
      <c r="M140" s="147">
        <f t="shared" si="20"/>
        <v>0</v>
      </c>
      <c r="N140" s="147">
        <f t="shared" si="20"/>
        <v>90458</v>
      </c>
      <c r="O140" s="147">
        <f t="shared" si="20"/>
        <v>246</v>
      </c>
      <c r="P140" s="148">
        <f t="shared" si="12"/>
        <v>3597297</v>
      </c>
      <c r="T140" s="53"/>
    </row>
    <row r="141" spans="1:20" x14ac:dyDescent="0.2">
      <c r="A141" s="94" t="s">
        <v>120</v>
      </c>
      <c r="B141" s="20">
        <v>2424661</v>
      </c>
      <c r="C141" s="20">
        <v>547467</v>
      </c>
      <c r="D141" s="20">
        <v>46239</v>
      </c>
      <c r="E141" s="20">
        <v>81018</v>
      </c>
      <c r="F141" s="20">
        <v>16341</v>
      </c>
      <c r="G141" s="20">
        <v>15570</v>
      </c>
      <c r="H141" s="20">
        <v>22071</v>
      </c>
      <c r="I141" s="20">
        <v>165890</v>
      </c>
      <c r="J141" s="20">
        <v>187336</v>
      </c>
      <c r="K141" s="20">
        <v>0</v>
      </c>
      <c r="L141" s="29">
        <v>0</v>
      </c>
      <c r="M141" s="20">
        <v>0</v>
      </c>
      <c r="N141" s="77">
        <v>90458</v>
      </c>
      <c r="O141" s="29">
        <v>246</v>
      </c>
      <c r="P141" s="76">
        <f t="shared" si="12"/>
        <v>3597297</v>
      </c>
      <c r="T141" s="53"/>
    </row>
    <row r="142" spans="1:20" x14ac:dyDescent="0.2">
      <c r="A142" s="94" t="s">
        <v>94</v>
      </c>
      <c r="B142" s="156"/>
      <c r="C142" s="156"/>
      <c r="D142" s="20"/>
      <c r="E142" s="20"/>
      <c r="F142" s="20"/>
      <c r="G142" s="20"/>
      <c r="H142" s="20"/>
      <c r="I142" s="20"/>
      <c r="J142" s="20"/>
      <c r="K142" s="20"/>
      <c r="L142" s="29"/>
      <c r="M142" s="20"/>
      <c r="N142" s="29"/>
      <c r="O142" s="29"/>
      <c r="P142" s="76">
        <f>SUM(D142:O142)</f>
        <v>0</v>
      </c>
      <c r="T142" s="53"/>
    </row>
    <row r="143" spans="1:20" x14ac:dyDescent="0.2">
      <c r="A143" s="75" t="s">
        <v>79</v>
      </c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60"/>
      <c r="M143" s="51"/>
      <c r="N143" s="60"/>
      <c r="O143" s="60"/>
      <c r="P143" s="76">
        <f t="shared" si="12"/>
        <v>0</v>
      </c>
      <c r="T143" s="53"/>
    </row>
    <row r="144" spans="1:20" x14ac:dyDescent="0.2">
      <c r="A144" s="75" t="s">
        <v>80</v>
      </c>
      <c r="B144" s="51"/>
      <c r="C144" s="51"/>
      <c r="D144" s="51"/>
      <c r="E144" s="51"/>
      <c r="F144" s="51"/>
      <c r="G144" s="51"/>
      <c r="H144" s="51"/>
      <c r="I144" s="60"/>
      <c r="J144" s="60"/>
      <c r="K144" s="51"/>
      <c r="L144" s="60"/>
      <c r="M144" s="51"/>
      <c r="N144" s="60"/>
      <c r="O144" s="60"/>
      <c r="P144" s="76">
        <f t="shared" si="12"/>
        <v>0</v>
      </c>
      <c r="T144" s="53"/>
    </row>
    <row r="145" spans="1:20" x14ac:dyDescent="0.2">
      <c r="A145" s="75" t="s">
        <v>81</v>
      </c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60"/>
      <c r="M145" s="51"/>
      <c r="N145" s="60"/>
      <c r="O145" s="60"/>
      <c r="P145" s="76">
        <f t="shared" si="12"/>
        <v>0</v>
      </c>
      <c r="T145" s="53"/>
    </row>
    <row r="146" spans="1:20" x14ac:dyDescent="0.2">
      <c r="A146" s="75" t="s">
        <v>82</v>
      </c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60"/>
      <c r="M146" s="51"/>
      <c r="N146" s="60"/>
      <c r="O146" s="60"/>
      <c r="P146" s="76">
        <f t="shared" si="12"/>
        <v>0</v>
      </c>
      <c r="T146" s="53"/>
    </row>
    <row r="147" spans="1:20" ht="13.2" x14ac:dyDescent="0.25">
      <c r="A147" s="64" t="s">
        <v>19</v>
      </c>
      <c r="B147" s="147">
        <f t="shared" ref="B147:O147" si="21">SUM(B148:B153)</f>
        <v>1387150</v>
      </c>
      <c r="C147" s="147">
        <f t="shared" si="21"/>
        <v>313207</v>
      </c>
      <c r="D147" s="147">
        <f t="shared" si="21"/>
        <v>26453</v>
      </c>
      <c r="E147" s="147">
        <f t="shared" si="21"/>
        <v>46350</v>
      </c>
      <c r="F147" s="147">
        <f t="shared" si="21"/>
        <v>9349</v>
      </c>
      <c r="G147" s="147">
        <f t="shared" si="21"/>
        <v>8908</v>
      </c>
      <c r="H147" s="147">
        <f t="shared" si="21"/>
        <v>22071</v>
      </c>
      <c r="I147" s="147">
        <f t="shared" si="21"/>
        <v>134597</v>
      </c>
      <c r="J147" s="147">
        <f t="shared" si="21"/>
        <v>211522</v>
      </c>
      <c r="K147" s="147">
        <f t="shared" si="21"/>
        <v>0</v>
      </c>
      <c r="L147" s="147">
        <f t="shared" si="21"/>
        <v>0</v>
      </c>
      <c r="M147" s="147">
        <f t="shared" si="21"/>
        <v>0</v>
      </c>
      <c r="N147" s="147">
        <f t="shared" si="21"/>
        <v>14163</v>
      </c>
      <c r="O147" s="147">
        <f t="shared" si="21"/>
        <v>0</v>
      </c>
      <c r="P147" s="148">
        <f t="shared" si="12"/>
        <v>2173770</v>
      </c>
      <c r="T147" s="53"/>
    </row>
    <row r="148" spans="1:20" x14ac:dyDescent="0.2">
      <c r="A148" s="94" t="s">
        <v>120</v>
      </c>
      <c r="B148" s="20">
        <v>1387150</v>
      </c>
      <c r="C148" s="20">
        <v>313207</v>
      </c>
      <c r="D148" s="20">
        <v>26453</v>
      </c>
      <c r="E148" s="20">
        <v>46350</v>
      </c>
      <c r="F148" s="20">
        <v>9349</v>
      </c>
      <c r="G148" s="20">
        <v>8908</v>
      </c>
      <c r="H148" s="20">
        <v>22071</v>
      </c>
      <c r="I148" s="20">
        <v>134597</v>
      </c>
      <c r="J148" s="20">
        <v>211522</v>
      </c>
      <c r="K148" s="20">
        <v>0</v>
      </c>
      <c r="L148" s="29">
        <v>0</v>
      </c>
      <c r="M148" s="20">
        <v>0</v>
      </c>
      <c r="N148" s="77">
        <v>14163</v>
      </c>
      <c r="O148" s="29">
        <v>0</v>
      </c>
      <c r="P148" s="76">
        <f t="shared" si="12"/>
        <v>2173770</v>
      </c>
      <c r="T148" s="53"/>
    </row>
    <row r="149" spans="1:20" x14ac:dyDescent="0.2">
      <c r="A149" s="94" t="s">
        <v>94</v>
      </c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9"/>
      <c r="M149" s="20"/>
      <c r="N149" s="29"/>
      <c r="O149" s="29"/>
      <c r="P149" s="76">
        <f t="shared" si="12"/>
        <v>0</v>
      </c>
      <c r="T149" s="53"/>
    </row>
    <row r="150" spans="1:20" x14ac:dyDescent="0.2">
      <c r="A150" s="75" t="s">
        <v>79</v>
      </c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60"/>
      <c r="M150" s="51"/>
      <c r="N150" s="60"/>
      <c r="O150" s="60"/>
      <c r="P150" s="76">
        <f t="shared" si="12"/>
        <v>0</v>
      </c>
      <c r="T150" s="53"/>
    </row>
    <row r="151" spans="1:20" x14ac:dyDescent="0.2">
      <c r="A151" s="75" t="s">
        <v>80</v>
      </c>
      <c r="B151" s="51"/>
      <c r="C151" s="51"/>
      <c r="D151" s="51"/>
      <c r="E151" s="51"/>
      <c r="F151" s="51"/>
      <c r="G151" s="51"/>
      <c r="H151" s="51"/>
      <c r="I151" s="60"/>
      <c r="J151" s="60"/>
      <c r="K151" s="51"/>
      <c r="L151" s="60"/>
      <c r="M151" s="51"/>
      <c r="N151" s="60"/>
      <c r="O151" s="60"/>
      <c r="P151" s="76">
        <f t="shared" si="12"/>
        <v>0</v>
      </c>
      <c r="T151" s="53"/>
    </row>
    <row r="152" spans="1:20" x14ac:dyDescent="0.2">
      <c r="A152" s="75" t="s">
        <v>81</v>
      </c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60"/>
      <c r="M152" s="51"/>
      <c r="N152" s="60"/>
      <c r="O152" s="60"/>
      <c r="P152" s="76">
        <f t="shared" si="12"/>
        <v>0</v>
      </c>
      <c r="T152" s="53"/>
    </row>
    <row r="153" spans="1:20" x14ac:dyDescent="0.2">
      <c r="A153" s="75" t="s">
        <v>82</v>
      </c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60"/>
      <c r="M153" s="51"/>
      <c r="N153" s="60"/>
      <c r="O153" s="60"/>
      <c r="P153" s="76">
        <f t="shared" si="12"/>
        <v>0</v>
      </c>
      <c r="T153" s="53"/>
    </row>
    <row r="154" spans="1:20" ht="13.2" x14ac:dyDescent="0.25">
      <c r="A154" s="64" t="s">
        <v>20</v>
      </c>
      <c r="B154" s="147">
        <f t="shared" ref="B154:O154" si="22">SUM(B155:B160)</f>
        <v>10262017</v>
      </c>
      <c r="C154" s="147">
        <f t="shared" si="22"/>
        <v>2317071</v>
      </c>
      <c r="D154" s="147">
        <f t="shared" si="22"/>
        <v>195700</v>
      </c>
      <c r="E154" s="147">
        <f t="shared" si="22"/>
        <v>342896</v>
      </c>
      <c r="F154" s="147">
        <f t="shared" si="22"/>
        <v>69161</v>
      </c>
      <c r="G154" s="147">
        <f t="shared" si="22"/>
        <v>65897</v>
      </c>
      <c r="H154" s="147">
        <f t="shared" si="22"/>
        <v>22071</v>
      </c>
      <c r="I154" s="147">
        <f t="shared" si="22"/>
        <v>511339</v>
      </c>
      <c r="J154" s="147">
        <f t="shared" si="22"/>
        <v>208230</v>
      </c>
      <c r="K154" s="147">
        <f t="shared" si="22"/>
        <v>0</v>
      </c>
      <c r="L154" s="147">
        <f t="shared" si="22"/>
        <v>0</v>
      </c>
      <c r="M154" s="147">
        <f t="shared" si="22"/>
        <v>0</v>
      </c>
      <c r="N154" s="147">
        <f t="shared" si="22"/>
        <v>0</v>
      </c>
      <c r="O154" s="147">
        <f t="shared" si="22"/>
        <v>7502</v>
      </c>
      <c r="P154" s="148">
        <f t="shared" si="12"/>
        <v>14001884</v>
      </c>
      <c r="T154" s="53"/>
    </row>
    <row r="155" spans="1:20" x14ac:dyDescent="0.2">
      <c r="A155" s="94" t="s">
        <v>120</v>
      </c>
      <c r="B155" s="20">
        <v>10262017</v>
      </c>
      <c r="C155" s="20">
        <v>2317071</v>
      </c>
      <c r="D155" s="20">
        <v>195700</v>
      </c>
      <c r="E155" s="20">
        <v>342896</v>
      </c>
      <c r="F155" s="20">
        <v>69161</v>
      </c>
      <c r="G155" s="20">
        <v>65897</v>
      </c>
      <c r="H155" s="20">
        <v>22071</v>
      </c>
      <c r="I155" s="20">
        <v>511339</v>
      </c>
      <c r="J155" s="20">
        <v>208230</v>
      </c>
      <c r="K155" s="20">
        <v>0</v>
      </c>
      <c r="L155" s="29">
        <v>0</v>
      </c>
      <c r="M155" s="20">
        <v>0</v>
      </c>
      <c r="N155" s="77">
        <v>0</v>
      </c>
      <c r="O155" s="29">
        <v>7502</v>
      </c>
      <c r="P155" s="76">
        <f t="shared" si="12"/>
        <v>14001884</v>
      </c>
      <c r="T155" s="53"/>
    </row>
    <row r="156" spans="1:20" x14ac:dyDescent="0.2">
      <c r="A156" s="94" t="s">
        <v>94</v>
      </c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9"/>
      <c r="M156" s="20"/>
      <c r="N156" s="29"/>
      <c r="O156" s="29"/>
      <c r="P156" s="76">
        <f t="shared" si="12"/>
        <v>0</v>
      </c>
      <c r="T156" s="53"/>
    </row>
    <row r="157" spans="1:20" x14ac:dyDescent="0.2">
      <c r="A157" s="75" t="s">
        <v>79</v>
      </c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60"/>
      <c r="M157" s="51"/>
      <c r="N157" s="60"/>
      <c r="O157" s="60"/>
      <c r="P157" s="76">
        <f t="shared" si="12"/>
        <v>0</v>
      </c>
      <c r="T157" s="53"/>
    </row>
    <row r="158" spans="1:20" x14ac:dyDescent="0.2">
      <c r="A158" s="75" t="s">
        <v>80</v>
      </c>
      <c r="B158" s="51"/>
      <c r="C158" s="51"/>
      <c r="D158" s="51"/>
      <c r="E158" s="51"/>
      <c r="F158" s="51"/>
      <c r="G158" s="51"/>
      <c r="H158" s="51"/>
      <c r="I158" s="60"/>
      <c r="J158" s="60"/>
      <c r="K158" s="51"/>
      <c r="L158" s="60"/>
      <c r="M158" s="51"/>
      <c r="N158" s="60"/>
      <c r="O158" s="60"/>
      <c r="P158" s="76">
        <f t="shared" si="12"/>
        <v>0</v>
      </c>
      <c r="T158" s="53"/>
    </row>
    <row r="159" spans="1:20" x14ac:dyDescent="0.2">
      <c r="A159" s="75" t="s">
        <v>81</v>
      </c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60"/>
      <c r="M159" s="51"/>
      <c r="N159" s="60"/>
      <c r="O159" s="60"/>
      <c r="P159" s="76">
        <f t="shared" si="12"/>
        <v>0</v>
      </c>
      <c r="T159" s="53"/>
    </row>
    <row r="160" spans="1:20" x14ac:dyDescent="0.2">
      <c r="A160" s="75" t="s">
        <v>82</v>
      </c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60"/>
      <c r="M160" s="51"/>
      <c r="N160" s="60"/>
      <c r="O160" s="60"/>
      <c r="P160" s="76">
        <f t="shared" si="12"/>
        <v>0</v>
      </c>
      <c r="T160" s="53"/>
    </row>
    <row r="161" spans="1:20" ht="13.2" x14ac:dyDescent="0.25">
      <c r="A161" s="64" t="s">
        <v>21</v>
      </c>
      <c r="B161" s="147">
        <f t="shared" ref="B161:O161" si="23">SUM(B162:B167)</f>
        <v>48394477</v>
      </c>
      <c r="C161" s="147">
        <f t="shared" si="23"/>
        <v>10927048</v>
      </c>
      <c r="D161" s="147">
        <f t="shared" si="23"/>
        <v>922900</v>
      </c>
      <c r="E161" s="147">
        <f t="shared" si="23"/>
        <v>1617059</v>
      </c>
      <c r="F161" s="147">
        <f t="shared" si="23"/>
        <v>326155</v>
      </c>
      <c r="G161" s="147">
        <f t="shared" si="23"/>
        <v>310765</v>
      </c>
      <c r="H161" s="147">
        <f t="shared" si="23"/>
        <v>55868</v>
      </c>
      <c r="I161" s="147">
        <f t="shared" si="23"/>
        <v>2106247</v>
      </c>
      <c r="J161" s="147">
        <f t="shared" si="23"/>
        <v>223637</v>
      </c>
      <c r="K161" s="147">
        <f t="shared" si="23"/>
        <v>0</v>
      </c>
      <c r="L161" s="147">
        <f t="shared" si="23"/>
        <v>11106877</v>
      </c>
      <c r="M161" s="147">
        <f t="shared" si="23"/>
        <v>0</v>
      </c>
      <c r="N161" s="147">
        <f t="shared" si="23"/>
        <v>4120931</v>
      </c>
      <c r="O161" s="147">
        <f t="shared" si="23"/>
        <v>7993</v>
      </c>
      <c r="P161" s="148">
        <f t="shared" si="12"/>
        <v>80119957</v>
      </c>
      <c r="T161" s="53"/>
    </row>
    <row r="162" spans="1:20" x14ac:dyDescent="0.2">
      <c r="A162" s="94" t="s">
        <v>120</v>
      </c>
      <c r="B162" s="20">
        <v>48394477</v>
      </c>
      <c r="C162" s="20">
        <v>10927048</v>
      </c>
      <c r="D162" s="20">
        <v>922900</v>
      </c>
      <c r="E162" s="20">
        <v>1617059</v>
      </c>
      <c r="F162" s="20">
        <v>326155</v>
      </c>
      <c r="G162" s="20">
        <v>310765</v>
      </c>
      <c r="H162" s="20">
        <v>55868</v>
      </c>
      <c r="I162" s="20">
        <v>2106247</v>
      </c>
      <c r="J162" s="20">
        <v>223637</v>
      </c>
      <c r="K162" s="20">
        <v>0</v>
      </c>
      <c r="L162" s="29">
        <v>11106877</v>
      </c>
      <c r="M162" s="20">
        <v>0</v>
      </c>
      <c r="N162" s="77">
        <v>4120931</v>
      </c>
      <c r="O162" s="29">
        <v>7993</v>
      </c>
      <c r="P162" s="76">
        <f t="shared" si="12"/>
        <v>80119957</v>
      </c>
      <c r="T162" s="53"/>
    </row>
    <row r="163" spans="1:20" x14ac:dyDescent="0.2">
      <c r="A163" s="94" t="s">
        <v>94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9"/>
      <c r="M163" s="20"/>
      <c r="N163" s="29"/>
      <c r="O163" s="29"/>
      <c r="P163" s="76">
        <f t="shared" si="12"/>
        <v>0</v>
      </c>
      <c r="T163" s="53"/>
    </row>
    <row r="164" spans="1:20" x14ac:dyDescent="0.2">
      <c r="A164" s="75" t="s">
        <v>79</v>
      </c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60"/>
      <c r="M164" s="51"/>
      <c r="N164" s="60"/>
      <c r="O164" s="60"/>
      <c r="P164" s="76">
        <f t="shared" si="12"/>
        <v>0</v>
      </c>
      <c r="T164" s="53"/>
    </row>
    <row r="165" spans="1:20" x14ac:dyDescent="0.2">
      <c r="A165" s="75" t="s">
        <v>80</v>
      </c>
      <c r="B165" s="51"/>
      <c r="C165" s="51"/>
      <c r="D165" s="51"/>
      <c r="E165" s="51"/>
      <c r="F165" s="51"/>
      <c r="G165" s="51"/>
      <c r="H165" s="51"/>
      <c r="I165" s="60"/>
      <c r="J165" s="60"/>
      <c r="K165" s="51"/>
      <c r="L165" s="60"/>
      <c r="M165" s="51"/>
      <c r="N165" s="60"/>
      <c r="O165" s="60"/>
      <c r="P165" s="76">
        <f t="shared" ref="P165:P238" si="24">SUM(B165:O165)</f>
        <v>0</v>
      </c>
      <c r="T165" s="53"/>
    </row>
    <row r="166" spans="1:20" x14ac:dyDescent="0.2">
      <c r="A166" s="75" t="s">
        <v>81</v>
      </c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60"/>
      <c r="M166" s="51"/>
      <c r="N166" s="60"/>
      <c r="O166" s="60"/>
      <c r="P166" s="76">
        <f t="shared" si="24"/>
        <v>0</v>
      </c>
      <c r="T166" s="53"/>
    </row>
    <row r="167" spans="1:20" x14ac:dyDescent="0.2">
      <c r="A167" s="75" t="s">
        <v>82</v>
      </c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60"/>
      <c r="M167" s="51"/>
      <c r="N167" s="60"/>
      <c r="O167" s="60"/>
      <c r="P167" s="76">
        <f t="shared" si="24"/>
        <v>0</v>
      </c>
      <c r="T167" s="53"/>
    </row>
    <row r="168" spans="1:20" ht="13.2" x14ac:dyDescent="0.25">
      <c r="A168" s="64" t="s">
        <v>22</v>
      </c>
      <c r="B168" s="147">
        <f t="shared" ref="B168:O168" si="25">SUM(B169:B174)</f>
        <v>1740687</v>
      </c>
      <c r="C168" s="147">
        <f t="shared" si="25"/>
        <v>393031</v>
      </c>
      <c r="D168" s="147">
        <f t="shared" si="25"/>
        <v>33195</v>
      </c>
      <c r="E168" s="147">
        <f t="shared" si="25"/>
        <v>58163</v>
      </c>
      <c r="F168" s="147">
        <f t="shared" si="25"/>
        <v>11731</v>
      </c>
      <c r="G168" s="147">
        <f t="shared" si="25"/>
        <v>11178</v>
      </c>
      <c r="H168" s="147">
        <f t="shared" si="25"/>
        <v>55868</v>
      </c>
      <c r="I168" s="147">
        <f t="shared" si="25"/>
        <v>133072</v>
      </c>
      <c r="J168" s="147">
        <f t="shared" si="25"/>
        <v>195474</v>
      </c>
      <c r="K168" s="147">
        <f t="shared" si="25"/>
        <v>0</v>
      </c>
      <c r="L168" s="147">
        <f t="shared" si="25"/>
        <v>0</v>
      </c>
      <c r="M168" s="147">
        <f t="shared" si="25"/>
        <v>0</v>
      </c>
      <c r="N168" s="147">
        <f t="shared" si="25"/>
        <v>28222</v>
      </c>
      <c r="O168" s="147">
        <f t="shared" si="25"/>
        <v>14</v>
      </c>
      <c r="P168" s="148">
        <f t="shared" si="24"/>
        <v>2660635</v>
      </c>
      <c r="T168" s="53"/>
    </row>
    <row r="169" spans="1:20" x14ac:dyDescent="0.2">
      <c r="A169" s="94" t="s">
        <v>120</v>
      </c>
      <c r="B169" s="20">
        <v>1740687</v>
      </c>
      <c r="C169" s="20">
        <v>393031</v>
      </c>
      <c r="D169" s="20">
        <v>33195</v>
      </c>
      <c r="E169" s="20">
        <v>58163</v>
      </c>
      <c r="F169" s="20">
        <v>11731</v>
      </c>
      <c r="G169" s="20">
        <v>11178</v>
      </c>
      <c r="H169" s="20">
        <v>55868</v>
      </c>
      <c r="I169" s="20">
        <v>133072</v>
      </c>
      <c r="J169" s="20">
        <v>195474</v>
      </c>
      <c r="K169" s="20">
        <v>0</v>
      </c>
      <c r="L169" s="29">
        <v>0</v>
      </c>
      <c r="M169" s="20">
        <v>0</v>
      </c>
      <c r="N169" s="77">
        <v>28222</v>
      </c>
      <c r="O169" s="29">
        <v>14</v>
      </c>
      <c r="P169" s="76">
        <f t="shared" si="24"/>
        <v>2660635</v>
      </c>
      <c r="T169" s="53"/>
    </row>
    <row r="170" spans="1:20" s="68" customFormat="1" ht="13.2" x14ac:dyDescent="0.25">
      <c r="A170" s="94" t="s">
        <v>94</v>
      </c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6"/>
      <c r="M170" s="95"/>
      <c r="N170" s="96"/>
      <c r="O170" s="96"/>
      <c r="P170" s="149">
        <f t="shared" si="24"/>
        <v>0</v>
      </c>
      <c r="R170" s="69"/>
      <c r="S170" s="69"/>
      <c r="T170" s="69"/>
    </row>
    <row r="171" spans="1:20" x14ac:dyDescent="0.2">
      <c r="A171" s="75" t="s">
        <v>79</v>
      </c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60"/>
      <c r="M171" s="51"/>
      <c r="N171" s="60"/>
      <c r="O171" s="60"/>
      <c r="P171" s="76">
        <f t="shared" si="24"/>
        <v>0</v>
      </c>
      <c r="T171" s="53"/>
    </row>
    <row r="172" spans="1:20" x14ac:dyDescent="0.2">
      <c r="A172" s="75" t="s">
        <v>80</v>
      </c>
      <c r="B172" s="51"/>
      <c r="C172" s="51"/>
      <c r="D172" s="51"/>
      <c r="E172" s="51"/>
      <c r="F172" s="51"/>
      <c r="G172" s="51"/>
      <c r="H172" s="51"/>
      <c r="I172" s="60"/>
      <c r="J172" s="60"/>
      <c r="K172" s="51"/>
      <c r="L172" s="60"/>
      <c r="M172" s="51"/>
      <c r="N172" s="60"/>
      <c r="O172" s="60"/>
      <c r="P172" s="76">
        <f t="shared" si="24"/>
        <v>0</v>
      </c>
      <c r="T172" s="53"/>
    </row>
    <row r="173" spans="1:20" x14ac:dyDescent="0.2">
      <c r="A173" s="75" t="s">
        <v>81</v>
      </c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60"/>
      <c r="M173" s="51"/>
      <c r="N173" s="60"/>
      <c r="O173" s="60"/>
      <c r="P173" s="76">
        <f t="shared" si="24"/>
        <v>0</v>
      </c>
      <c r="T173" s="53"/>
    </row>
    <row r="174" spans="1:20" x14ac:dyDescent="0.2">
      <c r="A174" s="75" t="s">
        <v>82</v>
      </c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60"/>
      <c r="M174" s="51"/>
      <c r="N174" s="60"/>
      <c r="O174" s="60"/>
      <c r="P174" s="76">
        <f t="shared" si="24"/>
        <v>0</v>
      </c>
      <c r="T174" s="53"/>
    </row>
    <row r="175" spans="1:20" ht="13.2" x14ac:dyDescent="0.25">
      <c r="A175" s="64" t="s">
        <v>23</v>
      </c>
      <c r="B175" s="147">
        <f t="shared" ref="B175:O175" si="26">SUM(B176:B181)</f>
        <v>1871906</v>
      </c>
      <c r="C175" s="147">
        <f t="shared" si="26"/>
        <v>422661</v>
      </c>
      <c r="D175" s="147">
        <f t="shared" si="26"/>
        <v>35698</v>
      </c>
      <c r="E175" s="147">
        <f t="shared" si="26"/>
        <v>62548</v>
      </c>
      <c r="F175" s="147">
        <f t="shared" si="26"/>
        <v>12616</v>
      </c>
      <c r="G175" s="147">
        <f t="shared" si="26"/>
        <v>12020</v>
      </c>
      <c r="H175" s="147">
        <f t="shared" si="26"/>
        <v>55868</v>
      </c>
      <c r="I175" s="147">
        <f t="shared" si="26"/>
        <v>177333</v>
      </c>
      <c r="J175" s="147">
        <f t="shared" si="26"/>
        <v>256369</v>
      </c>
      <c r="K175" s="147">
        <f t="shared" si="26"/>
        <v>0</v>
      </c>
      <c r="L175" s="147">
        <f t="shared" si="26"/>
        <v>149697</v>
      </c>
      <c r="M175" s="147">
        <f t="shared" si="26"/>
        <v>0</v>
      </c>
      <c r="N175" s="147">
        <f t="shared" si="26"/>
        <v>53609</v>
      </c>
      <c r="O175" s="147">
        <f t="shared" si="26"/>
        <v>96</v>
      </c>
      <c r="P175" s="148">
        <f t="shared" si="24"/>
        <v>3110421</v>
      </c>
      <c r="T175" s="53"/>
    </row>
    <row r="176" spans="1:20" x14ac:dyDescent="0.2">
      <c r="A176" s="94" t="s">
        <v>120</v>
      </c>
      <c r="B176" s="20">
        <v>1871906</v>
      </c>
      <c r="C176" s="20">
        <v>422661</v>
      </c>
      <c r="D176" s="20">
        <v>35698</v>
      </c>
      <c r="E176" s="20">
        <v>62548</v>
      </c>
      <c r="F176" s="20">
        <v>12616</v>
      </c>
      <c r="G176" s="20">
        <v>12020</v>
      </c>
      <c r="H176" s="20">
        <v>55868</v>
      </c>
      <c r="I176" s="20">
        <v>177333</v>
      </c>
      <c r="J176" s="20">
        <v>256369</v>
      </c>
      <c r="K176" s="20">
        <v>0</v>
      </c>
      <c r="L176" s="29">
        <v>149697</v>
      </c>
      <c r="M176" s="20">
        <v>0</v>
      </c>
      <c r="N176" s="77">
        <v>53609</v>
      </c>
      <c r="O176" s="29">
        <v>96</v>
      </c>
      <c r="P176" s="76">
        <f t="shared" si="24"/>
        <v>3110421</v>
      </c>
      <c r="T176" s="53"/>
    </row>
    <row r="177" spans="1:20" x14ac:dyDescent="0.2">
      <c r="A177" s="94" t="s">
        <v>94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9"/>
      <c r="M177" s="20"/>
      <c r="N177" s="29"/>
      <c r="O177" s="29"/>
      <c r="P177" s="76">
        <f t="shared" si="24"/>
        <v>0</v>
      </c>
      <c r="T177" s="53"/>
    </row>
    <row r="178" spans="1:20" x14ac:dyDescent="0.2">
      <c r="A178" s="75" t="s">
        <v>79</v>
      </c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60"/>
      <c r="M178" s="51"/>
      <c r="N178" s="60"/>
      <c r="O178" s="60"/>
      <c r="P178" s="76">
        <f t="shared" si="24"/>
        <v>0</v>
      </c>
      <c r="T178" s="53"/>
    </row>
    <row r="179" spans="1:20" x14ac:dyDescent="0.2">
      <c r="A179" s="75" t="s">
        <v>80</v>
      </c>
      <c r="B179" s="51"/>
      <c r="C179" s="51"/>
      <c r="D179" s="51"/>
      <c r="E179" s="51"/>
      <c r="F179" s="51"/>
      <c r="G179" s="51"/>
      <c r="H179" s="51"/>
      <c r="I179" s="60"/>
      <c r="J179" s="60"/>
      <c r="K179" s="51"/>
      <c r="L179" s="60"/>
      <c r="M179" s="51"/>
      <c r="N179" s="60"/>
      <c r="O179" s="60"/>
      <c r="P179" s="76">
        <f t="shared" si="24"/>
        <v>0</v>
      </c>
      <c r="T179" s="53"/>
    </row>
    <row r="180" spans="1:20" x14ac:dyDescent="0.2">
      <c r="A180" s="75" t="s">
        <v>81</v>
      </c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60"/>
      <c r="M180" s="51"/>
      <c r="N180" s="60"/>
      <c r="O180" s="60"/>
      <c r="P180" s="76">
        <f t="shared" si="24"/>
        <v>0</v>
      </c>
      <c r="T180" s="53"/>
    </row>
    <row r="181" spans="1:20" x14ac:dyDescent="0.2">
      <c r="A181" s="75" t="s">
        <v>82</v>
      </c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60"/>
      <c r="M181" s="51"/>
      <c r="N181" s="60"/>
      <c r="O181" s="60"/>
      <c r="P181" s="76">
        <f t="shared" si="24"/>
        <v>0</v>
      </c>
      <c r="T181" s="53"/>
    </row>
    <row r="182" spans="1:20" ht="13.2" x14ac:dyDescent="0.25">
      <c r="A182" s="64" t="s">
        <v>24</v>
      </c>
      <c r="B182" s="147">
        <f t="shared" ref="B182:O182" si="27">SUM(B183:B188)</f>
        <v>3566949</v>
      </c>
      <c r="C182" s="147">
        <f t="shared" si="27"/>
        <v>805385</v>
      </c>
      <c r="D182" s="147">
        <f t="shared" si="27"/>
        <v>68023</v>
      </c>
      <c r="E182" s="147">
        <f t="shared" si="27"/>
        <v>119186</v>
      </c>
      <c r="F182" s="147">
        <f t="shared" si="27"/>
        <v>24039</v>
      </c>
      <c r="G182" s="147">
        <f t="shared" si="27"/>
        <v>22905</v>
      </c>
      <c r="H182" s="147">
        <f t="shared" si="27"/>
        <v>55868</v>
      </c>
      <c r="I182" s="147">
        <f t="shared" si="27"/>
        <v>220606</v>
      </c>
      <c r="J182" s="147">
        <f t="shared" si="27"/>
        <v>208202</v>
      </c>
      <c r="K182" s="147">
        <f t="shared" si="27"/>
        <v>0</v>
      </c>
      <c r="L182" s="147">
        <f t="shared" si="27"/>
        <v>0</v>
      </c>
      <c r="M182" s="147">
        <f t="shared" si="27"/>
        <v>0</v>
      </c>
      <c r="N182" s="147">
        <f t="shared" si="27"/>
        <v>0</v>
      </c>
      <c r="O182" s="147">
        <f t="shared" si="27"/>
        <v>1179</v>
      </c>
      <c r="P182" s="148">
        <f t="shared" si="24"/>
        <v>5092342</v>
      </c>
      <c r="T182" s="53"/>
    </row>
    <row r="183" spans="1:20" x14ac:dyDescent="0.2">
      <c r="A183" s="94" t="s">
        <v>120</v>
      </c>
      <c r="B183" s="20">
        <v>3566949</v>
      </c>
      <c r="C183" s="20">
        <v>805385</v>
      </c>
      <c r="D183" s="20">
        <v>68023</v>
      </c>
      <c r="E183" s="20">
        <v>119186</v>
      </c>
      <c r="F183" s="20">
        <v>24039</v>
      </c>
      <c r="G183" s="20">
        <v>22905</v>
      </c>
      <c r="H183" s="20">
        <v>55868</v>
      </c>
      <c r="I183" s="20">
        <v>220606</v>
      </c>
      <c r="J183" s="20">
        <v>208202</v>
      </c>
      <c r="K183" s="20">
        <v>0</v>
      </c>
      <c r="L183" s="29">
        <v>0</v>
      </c>
      <c r="M183" s="20">
        <v>0</v>
      </c>
      <c r="N183" s="77">
        <v>0</v>
      </c>
      <c r="O183" s="29">
        <v>1179</v>
      </c>
      <c r="P183" s="76">
        <f t="shared" si="24"/>
        <v>5092342</v>
      </c>
      <c r="T183" s="53"/>
    </row>
    <row r="184" spans="1:20" x14ac:dyDescent="0.2">
      <c r="A184" s="94" t="s">
        <v>94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9"/>
      <c r="M184" s="20"/>
      <c r="N184" s="29"/>
      <c r="O184" s="29"/>
      <c r="P184" s="76">
        <f t="shared" si="24"/>
        <v>0</v>
      </c>
      <c r="T184" s="53"/>
    </row>
    <row r="185" spans="1:20" x14ac:dyDescent="0.2">
      <c r="A185" s="75" t="s">
        <v>79</v>
      </c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60"/>
      <c r="M185" s="51"/>
      <c r="N185" s="60"/>
      <c r="O185" s="60"/>
      <c r="P185" s="76">
        <f t="shared" si="24"/>
        <v>0</v>
      </c>
      <c r="T185" s="53"/>
    </row>
    <row r="186" spans="1:20" x14ac:dyDescent="0.2">
      <c r="A186" s="75" t="s">
        <v>80</v>
      </c>
      <c r="B186" s="51"/>
      <c r="C186" s="51"/>
      <c r="D186" s="51"/>
      <c r="E186" s="51"/>
      <c r="F186" s="51"/>
      <c r="G186" s="51"/>
      <c r="H186" s="51"/>
      <c r="I186" s="60"/>
      <c r="J186" s="60"/>
      <c r="K186" s="51"/>
      <c r="L186" s="60"/>
      <c r="M186" s="51"/>
      <c r="N186" s="60"/>
      <c r="O186" s="60"/>
      <c r="P186" s="76">
        <f t="shared" si="24"/>
        <v>0</v>
      </c>
      <c r="T186" s="53"/>
    </row>
    <row r="187" spans="1:20" x14ac:dyDescent="0.2">
      <c r="A187" s="75" t="s">
        <v>81</v>
      </c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60"/>
      <c r="M187" s="51"/>
      <c r="N187" s="60"/>
      <c r="O187" s="60"/>
      <c r="P187" s="76">
        <f t="shared" si="24"/>
        <v>0</v>
      </c>
      <c r="T187" s="53"/>
    </row>
    <row r="188" spans="1:20" x14ac:dyDescent="0.2">
      <c r="A188" s="75" t="s">
        <v>82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60"/>
      <c r="M188" s="51"/>
      <c r="N188" s="60"/>
      <c r="O188" s="60"/>
      <c r="P188" s="76">
        <f t="shared" si="24"/>
        <v>0</v>
      </c>
      <c r="T188" s="53"/>
    </row>
    <row r="189" spans="1:20" ht="13.2" x14ac:dyDescent="0.25">
      <c r="A189" s="64" t="s">
        <v>25</v>
      </c>
      <c r="B189" s="147">
        <f t="shared" ref="B189:O189" si="28">SUM(B190:B195)</f>
        <v>1515927</v>
      </c>
      <c r="C189" s="147">
        <f t="shared" si="28"/>
        <v>342282</v>
      </c>
      <c r="D189" s="147">
        <f t="shared" si="28"/>
        <v>28909</v>
      </c>
      <c r="E189" s="147">
        <f t="shared" si="28"/>
        <v>50653</v>
      </c>
      <c r="F189" s="147">
        <f t="shared" si="28"/>
        <v>10217</v>
      </c>
      <c r="G189" s="147">
        <f t="shared" si="28"/>
        <v>9735</v>
      </c>
      <c r="H189" s="147">
        <f t="shared" si="28"/>
        <v>22071</v>
      </c>
      <c r="I189" s="147">
        <f t="shared" si="28"/>
        <v>151520</v>
      </c>
      <c r="J189" s="147">
        <f t="shared" si="28"/>
        <v>229652</v>
      </c>
      <c r="K189" s="147">
        <f t="shared" si="28"/>
        <v>0</v>
      </c>
      <c r="L189" s="147">
        <f t="shared" si="28"/>
        <v>0</v>
      </c>
      <c r="M189" s="147">
        <f t="shared" si="28"/>
        <v>0</v>
      </c>
      <c r="N189" s="147">
        <f t="shared" si="28"/>
        <v>0</v>
      </c>
      <c r="O189" s="147">
        <f t="shared" si="28"/>
        <v>5</v>
      </c>
      <c r="P189" s="148">
        <f t="shared" si="24"/>
        <v>2360971</v>
      </c>
      <c r="T189" s="53"/>
    </row>
    <row r="190" spans="1:20" x14ac:dyDescent="0.2">
      <c r="A190" s="94" t="s">
        <v>120</v>
      </c>
      <c r="B190" s="20">
        <v>1515927</v>
      </c>
      <c r="C190" s="20">
        <v>342282</v>
      </c>
      <c r="D190" s="20">
        <v>28909</v>
      </c>
      <c r="E190" s="20">
        <v>50653</v>
      </c>
      <c r="F190" s="20">
        <v>10217</v>
      </c>
      <c r="G190" s="20">
        <v>9735</v>
      </c>
      <c r="H190" s="20">
        <v>22071</v>
      </c>
      <c r="I190" s="20">
        <v>151520</v>
      </c>
      <c r="J190" s="20">
        <v>229652</v>
      </c>
      <c r="K190" s="20">
        <v>0</v>
      </c>
      <c r="L190" s="29">
        <v>0</v>
      </c>
      <c r="M190" s="20">
        <v>0</v>
      </c>
      <c r="N190" s="77">
        <v>0</v>
      </c>
      <c r="O190" s="29">
        <v>5</v>
      </c>
      <c r="P190" s="76">
        <f t="shared" si="24"/>
        <v>2360971</v>
      </c>
      <c r="T190" s="53"/>
    </row>
    <row r="191" spans="1:20" x14ac:dyDescent="0.2">
      <c r="A191" s="94" t="s">
        <v>94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9"/>
      <c r="M191" s="20"/>
      <c r="N191" s="29"/>
      <c r="O191" s="29"/>
      <c r="P191" s="76">
        <f t="shared" si="24"/>
        <v>0</v>
      </c>
      <c r="T191" s="53"/>
    </row>
    <row r="192" spans="1:20" x14ac:dyDescent="0.2">
      <c r="A192" s="75" t="s">
        <v>79</v>
      </c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60"/>
      <c r="M192" s="51"/>
      <c r="N192" s="60"/>
      <c r="O192" s="60"/>
      <c r="P192" s="76">
        <f t="shared" si="24"/>
        <v>0</v>
      </c>
      <c r="T192" s="53"/>
    </row>
    <row r="193" spans="1:20" x14ac:dyDescent="0.2">
      <c r="A193" s="75" t="s">
        <v>80</v>
      </c>
      <c r="B193" s="51"/>
      <c r="C193" s="51"/>
      <c r="D193" s="51"/>
      <c r="E193" s="51"/>
      <c r="F193" s="51"/>
      <c r="G193" s="51"/>
      <c r="H193" s="51"/>
      <c r="I193" s="60"/>
      <c r="J193" s="60"/>
      <c r="K193" s="51"/>
      <c r="L193" s="60"/>
      <c r="M193" s="51"/>
      <c r="N193" s="60"/>
      <c r="O193" s="60"/>
      <c r="P193" s="76">
        <f t="shared" si="24"/>
        <v>0</v>
      </c>
      <c r="T193" s="53"/>
    </row>
    <row r="194" spans="1:20" x14ac:dyDescent="0.2">
      <c r="A194" s="75" t="s">
        <v>81</v>
      </c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60"/>
      <c r="M194" s="51"/>
      <c r="N194" s="60"/>
      <c r="O194" s="60"/>
      <c r="P194" s="76">
        <f t="shared" si="24"/>
        <v>0</v>
      </c>
      <c r="T194" s="53"/>
    </row>
    <row r="195" spans="1:20" x14ac:dyDescent="0.2">
      <c r="A195" s="75" t="s">
        <v>82</v>
      </c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60"/>
      <c r="M195" s="51"/>
      <c r="N195" s="60"/>
      <c r="O195" s="60"/>
      <c r="P195" s="76">
        <f t="shared" si="24"/>
        <v>0</v>
      </c>
      <c r="T195" s="53"/>
    </row>
    <row r="196" spans="1:20" ht="13.2" x14ac:dyDescent="0.25">
      <c r="A196" s="64" t="s">
        <v>26</v>
      </c>
      <c r="B196" s="147">
        <f t="shared" ref="B196:O196" si="29">SUM(B197:B202)</f>
        <v>40055525</v>
      </c>
      <c r="C196" s="147">
        <f t="shared" si="29"/>
        <v>9044185</v>
      </c>
      <c r="D196" s="147">
        <f t="shared" si="29"/>
        <v>763873</v>
      </c>
      <c r="E196" s="147">
        <f t="shared" si="29"/>
        <v>1338420</v>
      </c>
      <c r="F196" s="147">
        <f t="shared" si="29"/>
        <v>269954</v>
      </c>
      <c r="G196" s="147">
        <f t="shared" si="29"/>
        <v>257216</v>
      </c>
      <c r="H196" s="147">
        <f t="shared" si="29"/>
        <v>55868</v>
      </c>
      <c r="I196" s="147">
        <f t="shared" si="29"/>
        <v>1662039</v>
      </c>
      <c r="J196" s="147">
        <f t="shared" si="29"/>
        <v>192314</v>
      </c>
      <c r="K196" s="147">
        <f t="shared" si="29"/>
        <v>0</v>
      </c>
      <c r="L196" s="147">
        <f t="shared" si="29"/>
        <v>7887830</v>
      </c>
      <c r="M196" s="147">
        <f t="shared" si="29"/>
        <v>0</v>
      </c>
      <c r="N196" s="147">
        <f t="shared" si="29"/>
        <v>2708732</v>
      </c>
      <c r="O196" s="147">
        <f t="shared" si="29"/>
        <v>7026</v>
      </c>
      <c r="P196" s="148">
        <f t="shared" si="24"/>
        <v>64242982</v>
      </c>
      <c r="T196" s="53"/>
    </row>
    <row r="197" spans="1:20" x14ac:dyDescent="0.2">
      <c r="A197" s="94" t="s">
        <v>120</v>
      </c>
      <c r="B197" s="20">
        <v>40055525</v>
      </c>
      <c r="C197" s="20">
        <v>9044185</v>
      </c>
      <c r="D197" s="20">
        <v>763873</v>
      </c>
      <c r="E197" s="20">
        <v>1338420</v>
      </c>
      <c r="F197" s="20">
        <v>269954</v>
      </c>
      <c r="G197" s="20">
        <v>257216</v>
      </c>
      <c r="H197" s="20">
        <v>55868</v>
      </c>
      <c r="I197" s="20">
        <v>1662039</v>
      </c>
      <c r="J197" s="20">
        <v>192314</v>
      </c>
      <c r="K197" s="20">
        <v>0</v>
      </c>
      <c r="L197" s="29">
        <v>7887830</v>
      </c>
      <c r="M197" s="20">
        <v>0</v>
      </c>
      <c r="N197" s="77">
        <v>2708732</v>
      </c>
      <c r="O197" s="29">
        <v>7026</v>
      </c>
      <c r="P197" s="76">
        <f t="shared" si="24"/>
        <v>64242982</v>
      </c>
      <c r="T197" s="53"/>
    </row>
    <row r="198" spans="1:20" x14ac:dyDescent="0.2">
      <c r="A198" s="94" t="s">
        <v>94</v>
      </c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9"/>
      <c r="M198" s="20"/>
      <c r="N198" s="29"/>
      <c r="O198" s="29"/>
      <c r="P198" s="76">
        <f t="shared" si="24"/>
        <v>0</v>
      </c>
      <c r="T198" s="53"/>
    </row>
    <row r="199" spans="1:20" x14ac:dyDescent="0.2">
      <c r="A199" s="75" t="s">
        <v>79</v>
      </c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60"/>
      <c r="M199" s="51"/>
      <c r="N199" s="60"/>
      <c r="O199" s="60"/>
      <c r="P199" s="76">
        <f t="shared" si="24"/>
        <v>0</v>
      </c>
      <c r="T199" s="53"/>
    </row>
    <row r="200" spans="1:20" x14ac:dyDescent="0.2">
      <c r="A200" s="75" t="s">
        <v>80</v>
      </c>
      <c r="B200" s="51"/>
      <c r="C200" s="51"/>
      <c r="D200" s="51"/>
      <c r="E200" s="51"/>
      <c r="F200" s="51"/>
      <c r="G200" s="51"/>
      <c r="H200" s="51"/>
      <c r="I200" s="60"/>
      <c r="J200" s="60"/>
      <c r="K200" s="51"/>
      <c r="L200" s="60"/>
      <c r="M200" s="51"/>
      <c r="N200" s="60"/>
      <c r="O200" s="60"/>
      <c r="P200" s="76">
        <f t="shared" si="24"/>
        <v>0</v>
      </c>
      <c r="T200" s="53"/>
    </row>
    <row r="201" spans="1:20" x14ac:dyDescent="0.2">
      <c r="A201" s="75" t="s">
        <v>81</v>
      </c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60"/>
      <c r="M201" s="51"/>
      <c r="N201" s="60"/>
      <c r="O201" s="60"/>
      <c r="P201" s="76">
        <f t="shared" si="24"/>
        <v>0</v>
      </c>
      <c r="T201" s="53"/>
    </row>
    <row r="202" spans="1:20" x14ac:dyDescent="0.2">
      <c r="A202" s="75" t="s">
        <v>82</v>
      </c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60"/>
      <c r="M202" s="51"/>
      <c r="N202" s="60"/>
      <c r="O202" s="60"/>
      <c r="P202" s="76">
        <f t="shared" si="24"/>
        <v>0</v>
      </c>
      <c r="T202" s="53"/>
    </row>
    <row r="203" spans="1:20" ht="13.2" x14ac:dyDescent="0.25">
      <c r="A203" s="64" t="s">
        <v>27</v>
      </c>
      <c r="B203" s="147">
        <f t="shared" ref="B203:O203" si="30">SUM(B204:B209)</f>
        <v>1584103</v>
      </c>
      <c r="C203" s="147">
        <f t="shared" si="30"/>
        <v>357676</v>
      </c>
      <c r="D203" s="147">
        <f t="shared" si="30"/>
        <v>30209</v>
      </c>
      <c r="E203" s="147">
        <f t="shared" si="30"/>
        <v>52931</v>
      </c>
      <c r="F203" s="147">
        <f t="shared" si="30"/>
        <v>10676</v>
      </c>
      <c r="G203" s="147">
        <f t="shared" si="30"/>
        <v>10172</v>
      </c>
      <c r="H203" s="147">
        <f t="shared" si="30"/>
        <v>22071</v>
      </c>
      <c r="I203" s="147">
        <f t="shared" si="30"/>
        <v>136871</v>
      </c>
      <c r="J203" s="147">
        <f t="shared" si="30"/>
        <v>204640</v>
      </c>
      <c r="K203" s="147">
        <f t="shared" si="30"/>
        <v>0</v>
      </c>
      <c r="L203" s="147">
        <f t="shared" si="30"/>
        <v>0</v>
      </c>
      <c r="M203" s="147">
        <f t="shared" si="30"/>
        <v>0</v>
      </c>
      <c r="N203" s="147">
        <f t="shared" si="30"/>
        <v>31461</v>
      </c>
      <c r="O203" s="147">
        <f t="shared" si="30"/>
        <v>0</v>
      </c>
      <c r="P203" s="148">
        <f>SUM(B203:O203)</f>
        <v>2440810</v>
      </c>
      <c r="T203" s="53"/>
    </row>
    <row r="204" spans="1:20" x14ac:dyDescent="0.2">
      <c r="A204" s="94" t="s">
        <v>120</v>
      </c>
      <c r="B204" s="20">
        <v>1584103</v>
      </c>
      <c r="C204" s="20">
        <v>357676</v>
      </c>
      <c r="D204" s="20">
        <v>30209</v>
      </c>
      <c r="E204" s="20">
        <v>52931</v>
      </c>
      <c r="F204" s="20">
        <v>10676</v>
      </c>
      <c r="G204" s="20">
        <v>10172</v>
      </c>
      <c r="H204" s="20">
        <v>22071</v>
      </c>
      <c r="I204" s="20">
        <v>136871</v>
      </c>
      <c r="J204" s="20">
        <v>204640</v>
      </c>
      <c r="K204" s="20">
        <v>0</v>
      </c>
      <c r="L204" s="29">
        <v>0</v>
      </c>
      <c r="M204" s="20">
        <v>0</v>
      </c>
      <c r="N204" s="77">
        <v>31461</v>
      </c>
      <c r="O204" s="29">
        <v>0</v>
      </c>
      <c r="P204" s="76">
        <f t="shared" si="24"/>
        <v>2440810</v>
      </c>
      <c r="T204" s="53"/>
    </row>
    <row r="205" spans="1:20" x14ac:dyDescent="0.2">
      <c r="A205" s="94" t="s">
        <v>94</v>
      </c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9"/>
      <c r="M205" s="20"/>
      <c r="N205" s="60"/>
      <c r="O205" s="29"/>
      <c r="P205" s="76">
        <f t="shared" si="24"/>
        <v>0</v>
      </c>
      <c r="T205" s="53"/>
    </row>
    <row r="206" spans="1:20" x14ac:dyDescent="0.2">
      <c r="A206" s="75" t="s">
        <v>79</v>
      </c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60"/>
      <c r="M206" s="51"/>
      <c r="N206" s="60"/>
      <c r="O206" s="60"/>
      <c r="P206" s="76">
        <f t="shared" si="24"/>
        <v>0</v>
      </c>
      <c r="T206" s="53"/>
    </row>
    <row r="207" spans="1:20" x14ac:dyDescent="0.2">
      <c r="A207" s="75" t="s">
        <v>80</v>
      </c>
      <c r="B207" s="51"/>
      <c r="C207" s="51"/>
      <c r="D207" s="51"/>
      <c r="E207" s="51"/>
      <c r="F207" s="51"/>
      <c r="G207" s="51"/>
      <c r="H207" s="51"/>
      <c r="I207" s="60"/>
      <c r="J207" s="60"/>
      <c r="K207" s="51"/>
      <c r="L207" s="60"/>
      <c r="M207" s="51"/>
      <c r="N207" s="60"/>
      <c r="O207" s="60"/>
      <c r="P207" s="76">
        <f t="shared" si="24"/>
        <v>0</v>
      </c>
      <c r="T207" s="53"/>
    </row>
    <row r="208" spans="1:20" x14ac:dyDescent="0.2">
      <c r="A208" s="75" t="s">
        <v>81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60"/>
      <c r="M208" s="51"/>
      <c r="N208" s="60"/>
      <c r="O208" s="60"/>
      <c r="P208" s="76">
        <f t="shared" si="24"/>
        <v>0</v>
      </c>
      <c r="T208" s="53"/>
    </row>
    <row r="209" spans="1:20" x14ac:dyDescent="0.2">
      <c r="A209" s="75" t="s">
        <v>82</v>
      </c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60"/>
      <c r="M209" s="51"/>
      <c r="N209" s="60"/>
      <c r="O209" s="60"/>
      <c r="P209" s="76">
        <f t="shared" si="24"/>
        <v>0</v>
      </c>
      <c r="T209" s="53"/>
    </row>
    <row r="210" spans="1:20" ht="13.2" x14ac:dyDescent="0.25">
      <c r="A210" s="64" t="s">
        <v>28</v>
      </c>
      <c r="B210" s="147">
        <f t="shared" ref="B210:O210" si="31">SUM(B211:B216)</f>
        <v>2309585</v>
      </c>
      <c r="C210" s="147">
        <f t="shared" si="31"/>
        <v>521484</v>
      </c>
      <c r="D210" s="147">
        <f t="shared" si="31"/>
        <v>44045</v>
      </c>
      <c r="E210" s="147">
        <f t="shared" si="31"/>
        <v>77173</v>
      </c>
      <c r="F210" s="147">
        <f t="shared" si="31"/>
        <v>15565</v>
      </c>
      <c r="G210" s="147">
        <f t="shared" si="31"/>
        <v>14831</v>
      </c>
      <c r="H210" s="147">
        <f t="shared" si="31"/>
        <v>22071</v>
      </c>
      <c r="I210" s="147">
        <f t="shared" si="31"/>
        <v>172907</v>
      </c>
      <c r="J210" s="147">
        <f t="shared" si="31"/>
        <v>207817</v>
      </c>
      <c r="K210" s="147">
        <f t="shared" si="31"/>
        <v>0</v>
      </c>
      <c r="L210" s="147">
        <f t="shared" si="31"/>
        <v>125621</v>
      </c>
      <c r="M210" s="147">
        <f t="shared" si="31"/>
        <v>0</v>
      </c>
      <c r="N210" s="147">
        <f t="shared" si="31"/>
        <v>100258</v>
      </c>
      <c r="O210" s="147">
        <f t="shared" si="31"/>
        <v>0</v>
      </c>
      <c r="P210" s="148">
        <f t="shared" si="24"/>
        <v>3611357</v>
      </c>
      <c r="T210" s="53"/>
    </row>
    <row r="211" spans="1:20" x14ac:dyDescent="0.2">
      <c r="A211" s="94" t="s">
        <v>120</v>
      </c>
      <c r="B211" s="20">
        <v>2309585</v>
      </c>
      <c r="C211" s="20">
        <v>521484</v>
      </c>
      <c r="D211" s="20">
        <v>44045</v>
      </c>
      <c r="E211" s="20">
        <v>77173</v>
      </c>
      <c r="F211" s="20">
        <v>15565</v>
      </c>
      <c r="G211" s="20">
        <v>14831</v>
      </c>
      <c r="H211" s="20">
        <v>22071</v>
      </c>
      <c r="I211" s="20">
        <v>172907</v>
      </c>
      <c r="J211" s="20">
        <v>207817</v>
      </c>
      <c r="K211" s="20">
        <v>0</v>
      </c>
      <c r="L211" s="29">
        <v>125621</v>
      </c>
      <c r="M211" s="20">
        <v>0</v>
      </c>
      <c r="N211" s="77">
        <v>100258</v>
      </c>
      <c r="O211" s="29">
        <v>0</v>
      </c>
      <c r="P211" s="76">
        <f t="shared" si="24"/>
        <v>3611357</v>
      </c>
      <c r="T211" s="53"/>
    </row>
    <row r="212" spans="1:20" x14ac:dyDescent="0.2">
      <c r="A212" s="94" t="s">
        <v>94</v>
      </c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9"/>
      <c r="M212" s="20"/>
      <c r="N212" s="29"/>
      <c r="O212" s="29"/>
      <c r="P212" s="76">
        <f t="shared" si="24"/>
        <v>0</v>
      </c>
      <c r="T212" s="53"/>
    </row>
    <row r="213" spans="1:20" x14ac:dyDescent="0.2">
      <c r="A213" s="75" t="s">
        <v>79</v>
      </c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60"/>
      <c r="M213" s="51"/>
      <c r="N213" s="60"/>
      <c r="O213" s="60"/>
      <c r="P213" s="76">
        <f t="shared" si="24"/>
        <v>0</v>
      </c>
      <c r="T213" s="53"/>
    </row>
    <row r="214" spans="1:20" x14ac:dyDescent="0.2">
      <c r="A214" s="75" t="s">
        <v>80</v>
      </c>
      <c r="B214" s="51"/>
      <c r="C214" s="51"/>
      <c r="D214" s="51"/>
      <c r="E214" s="51"/>
      <c r="F214" s="51"/>
      <c r="G214" s="51"/>
      <c r="H214" s="51"/>
      <c r="I214" s="60"/>
      <c r="J214" s="60"/>
      <c r="K214" s="51"/>
      <c r="L214" s="60"/>
      <c r="M214" s="51"/>
      <c r="N214" s="60"/>
      <c r="O214" s="60"/>
      <c r="P214" s="76">
        <f t="shared" si="24"/>
        <v>0</v>
      </c>
      <c r="T214" s="53"/>
    </row>
    <row r="215" spans="1:20" x14ac:dyDescent="0.2">
      <c r="A215" s="75" t="s">
        <v>81</v>
      </c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60"/>
      <c r="M215" s="51"/>
      <c r="N215" s="60"/>
      <c r="O215" s="60"/>
      <c r="P215" s="76">
        <f t="shared" si="24"/>
        <v>0</v>
      </c>
      <c r="T215" s="53"/>
    </row>
    <row r="216" spans="1:20" x14ac:dyDescent="0.2">
      <c r="A216" s="75" t="s">
        <v>82</v>
      </c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60"/>
      <c r="M216" s="51"/>
      <c r="N216" s="60"/>
      <c r="O216" s="60"/>
      <c r="P216" s="76">
        <f t="shared" si="24"/>
        <v>0</v>
      </c>
      <c r="T216" s="53"/>
    </row>
    <row r="217" spans="1:20" ht="13.2" x14ac:dyDescent="0.25">
      <c r="A217" s="64" t="s">
        <v>29</v>
      </c>
      <c r="B217" s="147">
        <f t="shared" ref="B217:O217" si="32">SUM(B218:B223)</f>
        <v>2332719</v>
      </c>
      <c r="C217" s="147">
        <f t="shared" si="32"/>
        <v>526706</v>
      </c>
      <c r="D217" s="147">
        <f t="shared" si="32"/>
        <v>44486</v>
      </c>
      <c r="E217" s="147">
        <f t="shared" si="32"/>
        <v>77946</v>
      </c>
      <c r="F217" s="147">
        <f t="shared" si="32"/>
        <v>15721</v>
      </c>
      <c r="G217" s="147">
        <f t="shared" si="32"/>
        <v>14980</v>
      </c>
      <c r="H217" s="147">
        <f t="shared" si="32"/>
        <v>22071</v>
      </c>
      <c r="I217" s="147">
        <f t="shared" si="32"/>
        <v>155589</v>
      </c>
      <c r="J217" s="147">
        <f t="shared" si="32"/>
        <v>176416</v>
      </c>
      <c r="K217" s="147">
        <f t="shared" si="32"/>
        <v>0</v>
      </c>
      <c r="L217" s="147">
        <f t="shared" si="32"/>
        <v>0</v>
      </c>
      <c r="M217" s="147">
        <f t="shared" si="32"/>
        <v>0</v>
      </c>
      <c r="N217" s="147">
        <f t="shared" si="32"/>
        <v>105197</v>
      </c>
      <c r="O217" s="147">
        <f t="shared" si="32"/>
        <v>238</v>
      </c>
      <c r="P217" s="148">
        <f t="shared" si="24"/>
        <v>3472069</v>
      </c>
      <c r="T217" s="53"/>
    </row>
    <row r="218" spans="1:20" x14ac:dyDescent="0.2">
      <c r="A218" s="94" t="s">
        <v>120</v>
      </c>
      <c r="B218" s="20">
        <v>2332719</v>
      </c>
      <c r="C218" s="20">
        <v>526706</v>
      </c>
      <c r="D218" s="20">
        <v>44486</v>
      </c>
      <c r="E218" s="20">
        <v>77946</v>
      </c>
      <c r="F218" s="20">
        <v>15721</v>
      </c>
      <c r="G218" s="20">
        <v>14980</v>
      </c>
      <c r="H218" s="20">
        <v>22071</v>
      </c>
      <c r="I218" s="20">
        <v>155589</v>
      </c>
      <c r="J218" s="20">
        <v>176416</v>
      </c>
      <c r="K218" s="20">
        <v>0</v>
      </c>
      <c r="L218" s="29">
        <v>0</v>
      </c>
      <c r="M218" s="20">
        <v>0</v>
      </c>
      <c r="N218" s="77">
        <v>105197</v>
      </c>
      <c r="O218" s="29">
        <v>238</v>
      </c>
      <c r="P218" s="76">
        <f t="shared" si="24"/>
        <v>3472069</v>
      </c>
      <c r="T218" s="53"/>
    </row>
    <row r="219" spans="1:20" x14ac:dyDescent="0.2">
      <c r="A219" s="94" t="s">
        <v>94</v>
      </c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9"/>
      <c r="M219" s="20"/>
      <c r="N219" s="29"/>
      <c r="O219" s="29"/>
      <c r="P219" s="76">
        <f t="shared" si="24"/>
        <v>0</v>
      </c>
      <c r="T219" s="53"/>
    </row>
    <row r="220" spans="1:20" x14ac:dyDescent="0.2">
      <c r="A220" s="75" t="s">
        <v>79</v>
      </c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60"/>
      <c r="M220" s="51"/>
      <c r="N220" s="60"/>
      <c r="O220" s="60"/>
      <c r="P220" s="76">
        <f t="shared" si="24"/>
        <v>0</v>
      </c>
      <c r="T220" s="53"/>
    </row>
    <row r="221" spans="1:20" x14ac:dyDescent="0.2">
      <c r="A221" s="75" t="s">
        <v>80</v>
      </c>
      <c r="B221" s="51"/>
      <c r="C221" s="51"/>
      <c r="D221" s="51"/>
      <c r="E221" s="51"/>
      <c r="F221" s="51"/>
      <c r="G221" s="51"/>
      <c r="H221" s="51"/>
      <c r="I221" s="60"/>
      <c r="J221" s="60"/>
      <c r="K221" s="51"/>
      <c r="L221" s="60"/>
      <c r="M221" s="51"/>
      <c r="N221" s="60"/>
      <c r="O221" s="60"/>
      <c r="P221" s="76">
        <f t="shared" si="24"/>
        <v>0</v>
      </c>
      <c r="T221" s="53"/>
    </row>
    <row r="222" spans="1:20" x14ac:dyDescent="0.2">
      <c r="A222" s="75" t="s">
        <v>81</v>
      </c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60"/>
      <c r="M222" s="51"/>
      <c r="N222" s="60"/>
      <c r="O222" s="60"/>
      <c r="P222" s="76">
        <f t="shared" si="24"/>
        <v>0</v>
      </c>
      <c r="T222" s="53"/>
    </row>
    <row r="223" spans="1:20" x14ac:dyDescent="0.2">
      <c r="A223" s="75" t="s">
        <v>82</v>
      </c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60"/>
      <c r="M223" s="51"/>
      <c r="N223" s="60"/>
      <c r="O223" s="60"/>
      <c r="P223" s="76">
        <f t="shared" si="24"/>
        <v>0</v>
      </c>
      <c r="T223" s="53"/>
    </row>
    <row r="224" spans="1:20" ht="13.2" x14ac:dyDescent="0.25">
      <c r="A224" s="64" t="s">
        <v>30</v>
      </c>
      <c r="B224" s="147">
        <f t="shared" ref="B224:O224" si="33">SUM(B225:B230)</f>
        <v>1389868</v>
      </c>
      <c r="C224" s="147">
        <f t="shared" si="33"/>
        <v>313820</v>
      </c>
      <c r="D224" s="147">
        <f t="shared" si="33"/>
        <v>26505</v>
      </c>
      <c r="E224" s="147">
        <f t="shared" si="33"/>
        <v>46441</v>
      </c>
      <c r="F224" s="147">
        <f t="shared" si="33"/>
        <v>9367</v>
      </c>
      <c r="G224" s="147">
        <f t="shared" si="33"/>
        <v>8925</v>
      </c>
      <c r="H224" s="147">
        <f t="shared" si="33"/>
        <v>22071</v>
      </c>
      <c r="I224" s="147">
        <f t="shared" si="33"/>
        <v>124182</v>
      </c>
      <c r="J224" s="147">
        <f t="shared" si="33"/>
        <v>194988</v>
      </c>
      <c r="K224" s="147">
        <f t="shared" si="33"/>
        <v>0</v>
      </c>
      <c r="L224" s="147">
        <f t="shared" si="33"/>
        <v>0</v>
      </c>
      <c r="M224" s="147">
        <f t="shared" si="33"/>
        <v>0</v>
      </c>
      <c r="N224" s="147">
        <f t="shared" si="33"/>
        <v>12303</v>
      </c>
      <c r="O224" s="147">
        <f t="shared" si="33"/>
        <v>0</v>
      </c>
      <c r="P224" s="148">
        <f t="shared" si="24"/>
        <v>2148470</v>
      </c>
      <c r="T224" s="53"/>
    </row>
    <row r="225" spans="1:20" ht="12.75" customHeight="1" x14ac:dyDescent="0.2">
      <c r="A225" s="94" t="s">
        <v>120</v>
      </c>
      <c r="B225" s="20">
        <v>1389868</v>
      </c>
      <c r="C225" s="20">
        <v>313820</v>
      </c>
      <c r="D225" s="20">
        <v>26505</v>
      </c>
      <c r="E225" s="20">
        <v>46441</v>
      </c>
      <c r="F225" s="20">
        <v>9367</v>
      </c>
      <c r="G225" s="20">
        <v>8925</v>
      </c>
      <c r="H225" s="20">
        <v>22071</v>
      </c>
      <c r="I225" s="20">
        <v>124182</v>
      </c>
      <c r="J225" s="20">
        <v>194988</v>
      </c>
      <c r="K225" s="20">
        <v>0</v>
      </c>
      <c r="L225" s="29">
        <v>0</v>
      </c>
      <c r="M225" s="20">
        <v>0</v>
      </c>
      <c r="N225" s="77">
        <v>12303</v>
      </c>
      <c r="O225" s="29">
        <v>0</v>
      </c>
      <c r="P225" s="76">
        <f t="shared" si="24"/>
        <v>2148470</v>
      </c>
      <c r="T225" s="53"/>
    </row>
    <row r="226" spans="1:20" ht="12.75" customHeight="1" x14ac:dyDescent="0.2">
      <c r="A226" s="94" t="s">
        <v>94</v>
      </c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9"/>
      <c r="M226" s="20"/>
      <c r="N226" s="29"/>
      <c r="O226" s="29"/>
      <c r="P226" s="76">
        <f t="shared" si="24"/>
        <v>0</v>
      </c>
      <c r="T226" s="53"/>
    </row>
    <row r="227" spans="1:20" ht="12.75" customHeight="1" x14ac:dyDescent="0.2">
      <c r="A227" s="75" t="s">
        <v>79</v>
      </c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60"/>
      <c r="M227" s="51"/>
      <c r="N227" s="60"/>
      <c r="O227" s="60"/>
      <c r="P227" s="76">
        <f t="shared" si="24"/>
        <v>0</v>
      </c>
      <c r="T227" s="53"/>
    </row>
    <row r="228" spans="1:20" ht="12.75" customHeight="1" x14ac:dyDescent="0.2">
      <c r="A228" s="75" t="s">
        <v>80</v>
      </c>
      <c r="B228" s="51"/>
      <c r="C228" s="51"/>
      <c r="D228" s="51"/>
      <c r="E228" s="51"/>
      <c r="F228" s="51"/>
      <c r="G228" s="51"/>
      <c r="H228" s="51"/>
      <c r="I228" s="60"/>
      <c r="J228" s="60"/>
      <c r="K228" s="51"/>
      <c r="L228" s="60"/>
      <c r="M228" s="51"/>
      <c r="N228" s="60"/>
      <c r="O228" s="60"/>
      <c r="P228" s="76">
        <f t="shared" si="24"/>
        <v>0</v>
      </c>
      <c r="T228" s="53"/>
    </row>
    <row r="229" spans="1:20" ht="12.75" customHeight="1" x14ac:dyDescent="0.2">
      <c r="A229" s="75" t="s">
        <v>81</v>
      </c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60"/>
      <c r="M229" s="51"/>
      <c r="N229" s="60"/>
      <c r="O229" s="60"/>
      <c r="P229" s="76">
        <f t="shared" si="24"/>
        <v>0</v>
      </c>
      <c r="T229" s="53"/>
    </row>
    <row r="230" spans="1:20" ht="12.75" customHeight="1" x14ac:dyDescent="0.2">
      <c r="A230" s="75" t="s">
        <v>82</v>
      </c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60"/>
      <c r="M230" s="51"/>
      <c r="N230" s="60"/>
      <c r="O230" s="60"/>
      <c r="P230" s="76">
        <f t="shared" si="24"/>
        <v>0</v>
      </c>
      <c r="T230" s="53"/>
    </row>
    <row r="231" spans="1:20" ht="12.75" customHeight="1" x14ac:dyDescent="0.25">
      <c r="A231" s="64" t="s">
        <v>31</v>
      </c>
      <c r="B231" s="147">
        <f t="shared" ref="B231:O231" si="34">SUM(B232:B237)</f>
        <v>70664620</v>
      </c>
      <c r="C231" s="147">
        <f t="shared" si="34"/>
        <v>15955450</v>
      </c>
      <c r="D231" s="147">
        <f t="shared" si="34"/>
        <v>1347599</v>
      </c>
      <c r="E231" s="147">
        <f t="shared" si="34"/>
        <v>2361196</v>
      </c>
      <c r="F231" s="147">
        <f t="shared" si="34"/>
        <v>476244</v>
      </c>
      <c r="G231" s="147">
        <f t="shared" si="34"/>
        <v>453773</v>
      </c>
      <c r="H231" s="147">
        <f t="shared" si="34"/>
        <v>55868</v>
      </c>
      <c r="I231" s="147">
        <f t="shared" si="34"/>
        <v>2705342</v>
      </c>
      <c r="J231" s="147">
        <f t="shared" si="34"/>
        <v>235021</v>
      </c>
      <c r="K231" s="147">
        <f t="shared" si="34"/>
        <v>0</v>
      </c>
      <c r="L231" s="147">
        <f t="shared" si="34"/>
        <v>11573193</v>
      </c>
      <c r="M231" s="147">
        <f t="shared" si="34"/>
        <v>0</v>
      </c>
      <c r="N231" s="147">
        <f t="shared" si="34"/>
        <v>0</v>
      </c>
      <c r="O231" s="147">
        <f t="shared" si="34"/>
        <v>76166</v>
      </c>
      <c r="P231" s="148">
        <f t="shared" si="24"/>
        <v>105904472</v>
      </c>
      <c r="T231" s="53"/>
    </row>
    <row r="232" spans="1:20" x14ac:dyDescent="0.2">
      <c r="A232" s="94" t="s">
        <v>120</v>
      </c>
      <c r="B232" s="20">
        <v>70664620</v>
      </c>
      <c r="C232" s="20">
        <v>15955450</v>
      </c>
      <c r="D232" s="20">
        <v>1347599</v>
      </c>
      <c r="E232" s="20">
        <v>2361196</v>
      </c>
      <c r="F232" s="20">
        <v>476244</v>
      </c>
      <c r="G232" s="20">
        <v>453773</v>
      </c>
      <c r="H232" s="20">
        <v>55868</v>
      </c>
      <c r="I232" s="20">
        <v>2705342</v>
      </c>
      <c r="J232" s="20">
        <v>235021</v>
      </c>
      <c r="K232" s="20">
        <v>0</v>
      </c>
      <c r="L232" s="29">
        <v>11573193</v>
      </c>
      <c r="M232" s="20">
        <v>0</v>
      </c>
      <c r="N232" s="77">
        <v>0</v>
      </c>
      <c r="O232" s="29">
        <v>76166</v>
      </c>
      <c r="P232" s="76">
        <f t="shared" si="24"/>
        <v>105904472</v>
      </c>
      <c r="T232" s="53"/>
    </row>
    <row r="233" spans="1:20" x14ac:dyDescent="0.2">
      <c r="A233" s="94" t="s">
        <v>94</v>
      </c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9"/>
      <c r="M233" s="20"/>
      <c r="N233" s="29"/>
      <c r="O233" s="29"/>
      <c r="P233" s="76">
        <f t="shared" si="24"/>
        <v>0</v>
      </c>
      <c r="T233" s="53"/>
    </row>
    <row r="234" spans="1:20" x14ac:dyDescent="0.2">
      <c r="A234" s="75" t="s">
        <v>79</v>
      </c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60"/>
      <c r="M234" s="51"/>
      <c r="N234" s="60"/>
      <c r="O234" s="60"/>
      <c r="P234" s="76">
        <f t="shared" si="24"/>
        <v>0</v>
      </c>
      <c r="T234" s="53"/>
    </row>
    <row r="235" spans="1:20" x14ac:dyDescent="0.2">
      <c r="A235" s="75" t="s">
        <v>80</v>
      </c>
      <c r="B235" s="51"/>
      <c r="C235" s="51"/>
      <c r="D235" s="51"/>
      <c r="E235" s="51"/>
      <c r="F235" s="51"/>
      <c r="G235" s="51"/>
      <c r="H235" s="51"/>
      <c r="I235" s="60"/>
      <c r="J235" s="60"/>
      <c r="K235" s="51"/>
      <c r="L235" s="60"/>
      <c r="M235" s="51"/>
      <c r="N235" s="60"/>
      <c r="O235" s="60"/>
      <c r="P235" s="76">
        <f t="shared" si="24"/>
        <v>0</v>
      </c>
      <c r="T235" s="53"/>
    </row>
    <row r="236" spans="1:20" x14ac:dyDescent="0.2">
      <c r="A236" s="75" t="s">
        <v>81</v>
      </c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60"/>
      <c r="M236" s="51"/>
      <c r="N236" s="60"/>
      <c r="O236" s="60"/>
      <c r="P236" s="76">
        <f t="shared" si="24"/>
        <v>0</v>
      </c>
      <c r="T236" s="53"/>
    </row>
    <row r="237" spans="1:20" x14ac:dyDescent="0.2">
      <c r="A237" s="75" t="s">
        <v>82</v>
      </c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60"/>
      <c r="M237" s="51"/>
      <c r="N237" s="60"/>
      <c r="O237" s="60"/>
      <c r="P237" s="76">
        <f t="shared" si="24"/>
        <v>0</v>
      </c>
      <c r="T237" s="53"/>
    </row>
    <row r="238" spans="1:20" ht="13.2" x14ac:dyDescent="0.25">
      <c r="A238" s="64" t="s">
        <v>32</v>
      </c>
      <c r="B238" s="147">
        <f t="shared" ref="B238:O238" si="35">SUM(B239:B244)</f>
        <v>13924765</v>
      </c>
      <c r="C238" s="147">
        <f t="shared" si="35"/>
        <v>3144090</v>
      </c>
      <c r="D238" s="147">
        <f t="shared" si="35"/>
        <v>265550</v>
      </c>
      <c r="E238" s="147">
        <f t="shared" si="35"/>
        <v>465284</v>
      </c>
      <c r="F238" s="147">
        <f t="shared" si="35"/>
        <v>93846</v>
      </c>
      <c r="G238" s="147">
        <f t="shared" si="35"/>
        <v>89418</v>
      </c>
      <c r="H238" s="147">
        <f t="shared" si="35"/>
        <v>55868</v>
      </c>
      <c r="I238" s="147">
        <f t="shared" si="35"/>
        <v>617353</v>
      </c>
      <c r="J238" s="147">
        <f t="shared" si="35"/>
        <v>225173</v>
      </c>
      <c r="K238" s="147">
        <f t="shared" si="35"/>
        <v>0</v>
      </c>
      <c r="L238" s="147">
        <f t="shared" si="35"/>
        <v>1369650</v>
      </c>
      <c r="M238" s="147">
        <f t="shared" si="35"/>
        <v>0</v>
      </c>
      <c r="N238" s="147">
        <f t="shared" si="35"/>
        <v>985961</v>
      </c>
      <c r="O238" s="147">
        <f t="shared" si="35"/>
        <v>3141</v>
      </c>
      <c r="P238" s="148">
        <f t="shared" si="24"/>
        <v>21240099</v>
      </c>
      <c r="T238" s="53"/>
    </row>
    <row r="239" spans="1:20" x14ac:dyDescent="0.2">
      <c r="A239" s="94" t="s">
        <v>120</v>
      </c>
      <c r="B239" s="20">
        <v>13924765</v>
      </c>
      <c r="C239" s="20">
        <v>3144090</v>
      </c>
      <c r="D239" s="20">
        <v>265550</v>
      </c>
      <c r="E239" s="20">
        <v>465284</v>
      </c>
      <c r="F239" s="20">
        <v>93846</v>
      </c>
      <c r="G239" s="20">
        <v>89418</v>
      </c>
      <c r="H239" s="20">
        <v>55868</v>
      </c>
      <c r="I239" s="20">
        <v>617353</v>
      </c>
      <c r="J239" s="20">
        <v>225173</v>
      </c>
      <c r="K239" s="20">
        <v>0</v>
      </c>
      <c r="L239" s="29">
        <v>1369650</v>
      </c>
      <c r="M239" s="20">
        <v>0</v>
      </c>
      <c r="N239" s="77">
        <v>985961</v>
      </c>
      <c r="O239" s="29">
        <v>3141</v>
      </c>
      <c r="P239" s="76">
        <f t="shared" ref="P239:P313" si="36">SUM(B239:O239)</f>
        <v>21240099</v>
      </c>
      <c r="T239" s="53"/>
    </row>
    <row r="240" spans="1:20" x14ac:dyDescent="0.2">
      <c r="A240" s="94" t="s">
        <v>94</v>
      </c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9"/>
      <c r="M240" s="20"/>
      <c r="N240" s="29"/>
      <c r="O240" s="29"/>
      <c r="P240" s="76">
        <f t="shared" si="36"/>
        <v>0</v>
      </c>
      <c r="T240" s="53"/>
    </row>
    <row r="241" spans="1:20" x14ac:dyDescent="0.2">
      <c r="A241" s="75" t="s">
        <v>79</v>
      </c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60"/>
      <c r="M241" s="51"/>
      <c r="N241" s="60"/>
      <c r="O241" s="60"/>
      <c r="P241" s="76">
        <f t="shared" si="36"/>
        <v>0</v>
      </c>
      <c r="T241" s="53"/>
    </row>
    <row r="242" spans="1:20" x14ac:dyDescent="0.2">
      <c r="A242" s="75" t="s">
        <v>80</v>
      </c>
      <c r="B242" s="51"/>
      <c r="C242" s="51"/>
      <c r="D242" s="51"/>
      <c r="E242" s="51"/>
      <c r="F242" s="51"/>
      <c r="G242" s="51"/>
      <c r="H242" s="51"/>
      <c r="I242" s="60"/>
      <c r="J242" s="60"/>
      <c r="K242" s="51"/>
      <c r="L242" s="60"/>
      <c r="M242" s="51"/>
      <c r="N242" s="60"/>
      <c r="O242" s="60"/>
      <c r="P242" s="76">
        <f t="shared" si="36"/>
        <v>0</v>
      </c>
      <c r="T242" s="53"/>
    </row>
    <row r="243" spans="1:20" x14ac:dyDescent="0.2">
      <c r="A243" s="75" t="s">
        <v>81</v>
      </c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60"/>
      <c r="M243" s="51"/>
      <c r="N243" s="60"/>
      <c r="O243" s="60"/>
      <c r="P243" s="76">
        <f t="shared" si="36"/>
        <v>0</v>
      </c>
      <c r="T243" s="53"/>
    </row>
    <row r="244" spans="1:20" x14ac:dyDescent="0.2">
      <c r="A244" s="75" t="s">
        <v>82</v>
      </c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60"/>
      <c r="M244" s="51"/>
      <c r="N244" s="60"/>
      <c r="O244" s="60"/>
      <c r="P244" s="76">
        <f t="shared" si="36"/>
        <v>0</v>
      </c>
      <c r="T244" s="53"/>
    </row>
    <row r="245" spans="1:20" ht="13.2" x14ac:dyDescent="0.25">
      <c r="A245" s="64" t="s">
        <v>33</v>
      </c>
      <c r="B245" s="147">
        <f t="shared" ref="B245:O245" si="37">SUM(B246:B251)</f>
        <v>1806427</v>
      </c>
      <c r="C245" s="147">
        <f t="shared" si="37"/>
        <v>407875</v>
      </c>
      <c r="D245" s="147">
        <f t="shared" si="37"/>
        <v>34449</v>
      </c>
      <c r="E245" s="147">
        <f t="shared" si="37"/>
        <v>60360</v>
      </c>
      <c r="F245" s="147">
        <f t="shared" si="37"/>
        <v>12174</v>
      </c>
      <c r="G245" s="147">
        <f t="shared" si="37"/>
        <v>11600</v>
      </c>
      <c r="H245" s="147">
        <f t="shared" si="37"/>
        <v>22071</v>
      </c>
      <c r="I245" s="147">
        <f t="shared" si="37"/>
        <v>134552</v>
      </c>
      <c r="J245" s="147">
        <f t="shared" si="37"/>
        <v>178986</v>
      </c>
      <c r="K245" s="147">
        <f t="shared" si="37"/>
        <v>0</v>
      </c>
      <c r="L245" s="147">
        <f t="shared" si="37"/>
        <v>29474</v>
      </c>
      <c r="M245" s="147">
        <f t="shared" si="37"/>
        <v>0</v>
      </c>
      <c r="N245" s="147">
        <f t="shared" si="37"/>
        <v>44130</v>
      </c>
      <c r="O245" s="147">
        <f t="shared" si="37"/>
        <v>18</v>
      </c>
      <c r="P245" s="148">
        <f t="shared" si="36"/>
        <v>2742116</v>
      </c>
      <c r="T245" s="53"/>
    </row>
    <row r="246" spans="1:20" x14ac:dyDescent="0.2">
      <c r="A246" s="94" t="s">
        <v>120</v>
      </c>
      <c r="B246" s="20">
        <v>1806427</v>
      </c>
      <c r="C246" s="20">
        <v>407875</v>
      </c>
      <c r="D246" s="20">
        <v>34449</v>
      </c>
      <c r="E246" s="20">
        <v>60360</v>
      </c>
      <c r="F246" s="20">
        <v>12174</v>
      </c>
      <c r="G246" s="20">
        <v>11600</v>
      </c>
      <c r="H246" s="20">
        <v>22071</v>
      </c>
      <c r="I246" s="20">
        <v>134552</v>
      </c>
      <c r="J246" s="20">
        <v>178986</v>
      </c>
      <c r="K246" s="20">
        <v>0</v>
      </c>
      <c r="L246" s="29">
        <v>29474</v>
      </c>
      <c r="M246" s="20">
        <v>0</v>
      </c>
      <c r="N246" s="77">
        <v>44130</v>
      </c>
      <c r="O246" s="29">
        <v>18</v>
      </c>
      <c r="P246" s="76">
        <f t="shared" si="36"/>
        <v>2742116</v>
      </c>
      <c r="T246" s="53"/>
    </row>
    <row r="247" spans="1:20" x14ac:dyDescent="0.2">
      <c r="A247" s="94" t="s">
        <v>94</v>
      </c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9"/>
      <c r="M247" s="20"/>
      <c r="N247" s="29"/>
      <c r="O247" s="29"/>
      <c r="P247" s="76">
        <f t="shared" si="36"/>
        <v>0</v>
      </c>
      <c r="T247" s="53"/>
    </row>
    <row r="248" spans="1:20" x14ac:dyDescent="0.2">
      <c r="A248" s="75" t="s">
        <v>79</v>
      </c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60"/>
      <c r="M248" s="51"/>
      <c r="N248" s="60"/>
      <c r="O248" s="60"/>
      <c r="P248" s="76">
        <f t="shared" si="36"/>
        <v>0</v>
      </c>
      <c r="T248" s="53"/>
    </row>
    <row r="249" spans="1:20" x14ac:dyDescent="0.2">
      <c r="A249" s="75" t="s">
        <v>80</v>
      </c>
      <c r="B249" s="51"/>
      <c r="C249" s="51"/>
      <c r="D249" s="51"/>
      <c r="E249" s="51"/>
      <c r="F249" s="51"/>
      <c r="G249" s="51"/>
      <c r="H249" s="51"/>
      <c r="I249" s="60"/>
      <c r="J249" s="60"/>
      <c r="K249" s="51"/>
      <c r="L249" s="60"/>
      <c r="M249" s="51"/>
      <c r="N249" s="60"/>
      <c r="O249" s="60"/>
      <c r="P249" s="76">
        <f t="shared" si="36"/>
        <v>0</v>
      </c>
      <c r="T249" s="53"/>
    </row>
    <row r="250" spans="1:20" x14ac:dyDescent="0.2">
      <c r="A250" s="75" t="s">
        <v>81</v>
      </c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60"/>
      <c r="M250" s="51"/>
      <c r="N250" s="60"/>
      <c r="O250" s="60"/>
      <c r="P250" s="76">
        <f t="shared" si="36"/>
        <v>0</v>
      </c>
      <c r="T250" s="53"/>
    </row>
    <row r="251" spans="1:20" x14ac:dyDescent="0.2">
      <c r="A251" s="75" t="s">
        <v>82</v>
      </c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60"/>
      <c r="M251" s="51"/>
      <c r="N251" s="60"/>
      <c r="O251" s="60"/>
      <c r="P251" s="76">
        <f t="shared" si="36"/>
        <v>0</v>
      </c>
      <c r="T251" s="53"/>
    </row>
    <row r="252" spans="1:20" ht="13.2" x14ac:dyDescent="0.25">
      <c r="A252" s="64" t="s">
        <v>34</v>
      </c>
      <c r="B252" s="147">
        <f t="shared" ref="B252:O252" si="38">SUM(B253:B258)</f>
        <v>5574219</v>
      </c>
      <c r="C252" s="147">
        <f t="shared" si="38"/>
        <v>1258609</v>
      </c>
      <c r="D252" s="147">
        <f t="shared" si="38"/>
        <v>106302</v>
      </c>
      <c r="E252" s="147">
        <f t="shared" si="38"/>
        <v>186258</v>
      </c>
      <c r="F252" s="147">
        <f t="shared" si="38"/>
        <v>37567</v>
      </c>
      <c r="G252" s="147">
        <f t="shared" si="38"/>
        <v>35795</v>
      </c>
      <c r="H252" s="147">
        <f t="shared" si="38"/>
        <v>55868</v>
      </c>
      <c r="I252" s="147">
        <f t="shared" si="38"/>
        <v>305889</v>
      </c>
      <c r="J252" s="147">
        <f t="shared" si="38"/>
        <v>197751</v>
      </c>
      <c r="K252" s="147">
        <f t="shared" si="38"/>
        <v>0</v>
      </c>
      <c r="L252" s="147">
        <f t="shared" si="38"/>
        <v>0</v>
      </c>
      <c r="M252" s="147">
        <f t="shared" si="38"/>
        <v>0</v>
      </c>
      <c r="N252" s="147">
        <f t="shared" si="38"/>
        <v>370231</v>
      </c>
      <c r="O252" s="147">
        <f t="shared" si="38"/>
        <v>539</v>
      </c>
      <c r="P252" s="148">
        <f t="shared" si="36"/>
        <v>8129028</v>
      </c>
      <c r="T252" s="53"/>
    </row>
    <row r="253" spans="1:20" x14ac:dyDescent="0.2">
      <c r="A253" s="94" t="s">
        <v>120</v>
      </c>
      <c r="B253" s="20">
        <v>5574219</v>
      </c>
      <c r="C253" s="20">
        <v>1258609</v>
      </c>
      <c r="D253" s="20">
        <v>106302</v>
      </c>
      <c r="E253" s="20">
        <v>186258</v>
      </c>
      <c r="F253" s="20">
        <v>37567</v>
      </c>
      <c r="G253" s="20">
        <v>35795</v>
      </c>
      <c r="H253" s="20">
        <v>55868</v>
      </c>
      <c r="I253" s="20">
        <v>305889</v>
      </c>
      <c r="J253" s="20">
        <v>197751</v>
      </c>
      <c r="K253" s="20">
        <v>0</v>
      </c>
      <c r="L253" s="29">
        <v>0</v>
      </c>
      <c r="M253" s="20">
        <v>0</v>
      </c>
      <c r="N253" s="77">
        <v>370231</v>
      </c>
      <c r="O253" s="29">
        <v>539</v>
      </c>
      <c r="P253" s="76">
        <f t="shared" si="36"/>
        <v>8129028</v>
      </c>
      <c r="T253" s="53"/>
    </row>
    <row r="254" spans="1:20" x14ac:dyDescent="0.2">
      <c r="A254" s="94" t="s">
        <v>94</v>
      </c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9"/>
      <c r="M254" s="20"/>
      <c r="N254" s="29"/>
      <c r="O254" s="29"/>
      <c r="P254" s="76">
        <f t="shared" si="36"/>
        <v>0</v>
      </c>
      <c r="T254" s="53"/>
    </row>
    <row r="255" spans="1:20" x14ac:dyDescent="0.2">
      <c r="A255" s="75" t="s">
        <v>79</v>
      </c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60"/>
      <c r="M255" s="51"/>
      <c r="N255" s="60"/>
      <c r="O255" s="60"/>
      <c r="P255" s="76">
        <f t="shared" si="36"/>
        <v>0</v>
      </c>
      <c r="T255" s="53"/>
    </row>
    <row r="256" spans="1:20" x14ac:dyDescent="0.2">
      <c r="A256" s="75" t="s">
        <v>80</v>
      </c>
      <c r="B256" s="51"/>
      <c r="C256" s="51"/>
      <c r="D256" s="51"/>
      <c r="E256" s="51"/>
      <c r="F256" s="51"/>
      <c r="G256" s="51"/>
      <c r="H256" s="51"/>
      <c r="I256" s="60"/>
      <c r="J256" s="60"/>
      <c r="K256" s="51"/>
      <c r="L256" s="60"/>
      <c r="M256" s="51"/>
      <c r="N256" s="60"/>
      <c r="O256" s="60"/>
      <c r="P256" s="76">
        <f t="shared" si="36"/>
        <v>0</v>
      </c>
      <c r="T256" s="53"/>
    </row>
    <row r="257" spans="1:20" x14ac:dyDescent="0.2">
      <c r="A257" s="75" t="s">
        <v>81</v>
      </c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60"/>
      <c r="M257" s="51"/>
      <c r="N257" s="60"/>
      <c r="O257" s="60"/>
      <c r="P257" s="76">
        <f t="shared" si="36"/>
        <v>0</v>
      </c>
      <c r="T257" s="53"/>
    </row>
    <row r="258" spans="1:20" x14ac:dyDescent="0.2">
      <c r="A258" s="75" t="s">
        <v>82</v>
      </c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60"/>
      <c r="M258" s="51"/>
      <c r="N258" s="60"/>
      <c r="O258" s="60"/>
      <c r="P258" s="76">
        <f t="shared" si="36"/>
        <v>0</v>
      </c>
      <c r="T258" s="53"/>
    </row>
    <row r="259" spans="1:20" ht="13.2" x14ac:dyDescent="0.25">
      <c r="A259" s="64" t="s">
        <v>35</v>
      </c>
      <c r="B259" s="147">
        <f t="shared" ref="B259:O259" si="39">SUM(B260:B265)</f>
        <v>1293577</v>
      </c>
      <c r="C259" s="147">
        <f t="shared" si="39"/>
        <v>292093</v>
      </c>
      <c r="D259" s="147">
        <f t="shared" si="39"/>
        <v>24670</v>
      </c>
      <c r="E259" s="147">
        <f t="shared" si="39"/>
        <v>43224</v>
      </c>
      <c r="F259" s="147">
        <f t="shared" si="39"/>
        <v>8719</v>
      </c>
      <c r="G259" s="147">
        <f t="shared" si="39"/>
        <v>8307</v>
      </c>
      <c r="H259" s="147">
        <f t="shared" si="39"/>
        <v>22071</v>
      </c>
      <c r="I259" s="147">
        <f t="shared" si="39"/>
        <v>93590</v>
      </c>
      <c r="J259" s="147">
        <f t="shared" si="39"/>
        <v>150093</v>
      </c>
      <c r="K259" s="147">
        <f t="shared" si="39"/>
        <v>0</v>
      </c>
      <c r="L259" s="147">
        <f t="shared" si="39"/>
        <v>61026</v>
      </c>
      <c r="M259" s="147">
        <f t="shared" si="39"/>
        <v>0</v>
      </c>
      <c r="N259" s="147">
        <f t="shared" si="39"/>
        <v>4399</v>
      </c>
      <c r="O259" s="147">
        <f t="shared" si="39"/>
        <v>0</v>
      </c>
      <c r="P259" s="148">
        <f t="shared" si="36"/>
        <v>2001769</v>
      </c>
      <c r="T259" s="53"/>
    </row>
    <row r="260" spans="1:20" x14ac:dyDescent="0.2">
      <c r="A260" s="94" t="s">
        <v>120</v>
      </c>
      <c r="B260" s="20">
        <v>1293577</v>
      </c>
      <c r="C260" s="20">
        <v>292093</v>
      </c>
      <c r="D260" s="20">
        <v>24670</v>
      </c>
      <c r="E260" s="20">
        <v>43224</v>
      </c>
      <c r="F260" s="20">
        <v>8719</v>
      </c>
      <c r="G260" s="20">
        <v>8307</v>
      </c>
      <c r="H260" s="20">
        <v>22071</v>
      </c>
      <c r="I260" s="20">
        <v>93590</v>
      </c>
      <c r="J260" s="20">
        <v>150093</v>
      </c>
      <c r="K260" s="20">
        <v>0</v>
      </c>
      <c r="L260" s="29">
        <v>61026</v>
      </c>
      <c r="M260" s="20">
        <v>0</v>
      </c>
      <c r="N260" s="77">
        <v>4399</v>
      </c>
      <c r="O260" s="29">
        <v>0</v>
      </c>
      <c r="P260" s="76">
        <f t="shared" si="36"/>
        <v>2001769</v>
      </c>
      <c r="T260" s="53"/>
    </row>
    <row r="261" spans="1:20" x14ac:dyDescent="0.2">
      <c r="A261" s="94" t="s">
        <v>94</v>
      </c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9"/>
      <c r="M261" s="20"/>
      <c r="N261" s="29"/>
      <c r="O261" s="29"/>
      <c r="P261" s="76">
        <f t="shared" si="36"/>
        <v>0</v>
      </c>
      <c r="T261" s="53"/>
    </row>
    <row r="262" spans="1:20" x14ac:dyDescent="0.2">
      <c r="A262" s="75" t="s">
        <v>79</v>
      </c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60"/>
      <c r="M262" s="51"/>
      <c r="N262" s="60"/>
      <c r="O262" s="60"/>
      <c r="P262" s="76">
        <f t="shared" si="36"/>
        <v>0</v>
      </c>
      <c r="T262" s="53"/>
    </row>
    <row r="263" spans="1:20" x14ac:dyDescent="0.2">
      <c r="A263" s="75" t="s">
        <v>80</v>
      </c>
      <c r="B263" s="51"/>
      <c r="C263" s="51"/>
      <c r="D263" s="51"/>
      <c r="E263" s="51"/>
      <c r="F263" s="51"/>
      <c r="G263" s="51"/>
      <c r="H263" s="51"/>
      <c r="I263" s="60"/>
      <c r="J263" s="60"/>
      <c r="K263" s="51"/>
      <c r="L263" s="60"/>
      <c r="M263" s="51"/>
      <c r="N263" s="60"/>
      <c r="O263" s="60"/>
      <c r="P263" s="76">
        <f t="shared" si="36"/>
        <v>0</v>
      </c>
      <c r="T263" s="53"/>
    </row>
    <row r="264" spans="1:20" x14ac:dyDescent="0.2">
      <c r="A264" s="75" t="s">
        <v>81</v>
      </c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60"/>
      <c r="M264" s="51"/>
      <c r="N264" s="60"/>
      <c r="O264" s="60"/>
      <c r="P264" s="76">
        <f t="shared" si="36"/>
        <v>0</v>
      </c>
      <c r="T264" s="53"/>
    </row>
    <row r="265" spans="1:20" x14ac:dyDescent="0.2">
      <c r="A265" s="75" t="s">
        <v>82</v>
      </c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60"/>
      <c r="M265" s="51"/>
      <c r="N265" s="60"/>
      <c r="O265" s="60"/>
      <c r="P265" s="76">
        <f t="shared" si="36"/>
        <v>0</v>
      </c>
      <c r="T265" s="53"/>
    </row>
    <row r="266" spans="1:20" ht="13.2" x14ac:dyDescent="0.25">
      <c r="A266" s="64" t="s">
        <v>36</v>
      </c>
      <c r="B266" s="147">
        <f t="shared" ref="B266:O266" si="40">SUM(B267:B272)</f>
        <v>3176846</v>
      </c>
      <c r="C266" s="147">
        <f t="shared" si="40"/>
        <v>717303</v>
      </c>
      <c r="D266" s="147">
        <f t="shared" si="40"/>
        <v>60584</v>
      </c>
      <c r="E266" s="147">
        <f t="shared" si="40"/>
        <v>106152</v>
      </c>
      <c r="F266" s="147">
        <f t="shared" si="40"/>
        <v>21410</v>
      </c>
      <c r="G266" s="147">
        <f t="shared" si="40"/>
        <v>20400</v>
      </c>
      <c r="H266" s="147">
        <f t="shared" si="40"/>
        <v>22071</v>
      </c>
      <c r="I266" s="147">
        <f t="shared" si="40"/>
        <v>230750</v>
      </c>
      <c r="J266" s="147">
        <f t="shared" si="40"/>
        <v>240597</v>
      </c>
      <c r="K266" s="147">
        <f t="shared" si="40"/>
        <v>0</v>
      </c>
      <c r="L266" s="147">
        <f t="shared" si="40"/>
        <v>83544</v>
      </c>
      <c r="M266" s="147">
        <f t="shared" si="40"/>
        <v>0</v>
      </c>
      <c r="N266" s="147">
        <f t="shared" si="40"/>
        <v>159418</v>
      </c>
      <c r="O266" s="147">
        <f t="shared" si="40"/>
        <v>207</v>
      </c>
      <c r="P266" s="148">
        <f t="shared" si="36"/>
        <v>4839282</v>
      </c>
      <c r="T266" s="53"/>
    </row>
    <row r="267" spans="1:20" x14ac:dyDescent="0.2">
      <c r="A267" s="94" t="s">
        <v>120</v>
      </c>
      <c r="B267" s="20">
        <v>3176846</v>
      </c>
      <c r="C267" s="20">
        <v>717303</v>
      </c>
      <c r="D267" s="20">
        <v>60584</v>
      </c>
      <c r="E267" s="20">
        <v>106152</v>
      </c>
      <c r="F267" s="20">
        <v>21410</v>
      </c>
      <c r="G267" s="20">
        <v>20400</v>
      </c>
      <c r="H267" s="20">
        <v>22071</v>
      </c>
      <c r="I267" s="20">
        <v>230750</v>
      </c>
      <c r="J267" s="20">
        <v>240597</v>
      </c>
      <c r="K267" s="20">
        <v>0</v>
      </c>
      <c r="L267" s="29">
        <v>83544</v>
      </c>
      <c r="M267" s="20">
        <v>0</v>
      </c>
      <c r="N267" s="77">
        <v>159418</v>
      </c>
      <c r="O267" s="29">
        <v>207</v>
      </c>
      <c r="P267" s="76">
        <f t="shared" si="36"/>
        <v>4839282</v>
      </c>
      <c r="T267" s="53"/>
    </row>
    <row r="268" spans="1:20" x14ac:dyDescent="0.2">
      <c r="A268" s="94" t="s">
        <v>94</v>
      </c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9"/>
      <c r="M268" s="20"/>
      <c r="N268" s="29"/>
      <c r="O268" s="29"/>
      <c r="P268" s="76">
        <f t="shared" si="36"/>
        <v>0</v>
      </c>
      <c r="T268" s="53"/>
    </row>
    <row r="269" spans="1:20" x14ac:dyDescent="0.2">
      <c r="A269" s="75" t="s">
        <v>79</v>
      </c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60"/>
      <c r="M269" s="51"/>
      <c r="N269" s="60"/>
      <c r="O269" s="60"/>
      <c r="P269" s="76">
        <f t="shared" si="36"/>
        <v>0</v>
      </c>
      <c r="T269" s="53"/>
    </row>
    <row r="270" spans="1:20" x14ac:dyDescent="0.2">
      <c r="A270" s="75" t="s">
        <v>80</v>
      </c>
      <c r="B270" s="51"/>
      <c r="C270" s="51"/>
      <c r="D270" s="51"/>
      <c r="E270" s="51"/>
      <c r="F270" s="51"/>
      <c r="G270" s="51"/>
      <c r="H270" s="51"/>
      <c r="I270" s="60"/>
      <c r="J270" s="60"/>
      <c r="K270" s="51"/>
      <c r="L270" s="60"/>
      <c r="M270" s="51"/>
      <c r="N270" s="60"/>
      <c r="O270" s="60"/>
      <c r="P270" s="76">
        <f t="shared" si="36"/>
        <v>0</v>
      </c>
      <c r="T270" s="53"/>
    </row>
    <row r="271" spans="1:20" x14ac:dyDescent="0.2">
      <c r="A271" s="75" t="s">
        <v>81</v>
      </c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60"/>
      <c r="M271" s="51"/>
      <c r="N271" s="60"/>
      <c r="O271" s="60"/>
      <c r="P271" s="76">
        <f t="shared" si="36"/>
        <v>0</v>
      </c>
      <c r="T271" s="53"/>
    </row>
    <row r="272" spans="1:20" x14ac:dyDescent="0.2">
      <c r="A272" s="75" t="s">
        <v>82</v>
      </c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60"/>
      <c r="M272" s="51"/>
      <c r="N272" s="60"/>
      <c r="O272" s="60"/>
      <c r="P272" s="76">
        <f t="shared" si="36"/>
        <v>0</v>
      </c>
      <c r="T272" s="53"/>
    </row>
    <row r="273" spans="1:20" ht="13.2" x14ac:dyDescent="0.25">
      <c r="A273" s="64" t="s">
        <v>37</v>
      </c>
      <c r="B273" s="147">
        <f t="shared" ref="B273:O273" si="41">SUM(B274:B279)</f>
        <v>28533539</v>
      </c>
      <c r="C273" s="147">
        <f t="shared" si="41"/>
        <v>6442622</v>
      </c>
      <c r="D273" s="147">
        <f t="shared" si="41"/>
        <v>544145</v>
      </c>
      <c r="E273" s="147">
        <f t="shared" si="41"/>
        <v>953423</v>
      </c>
      <c r="F273" s="147">
        <f t="shared" si="41"/>
        <v>192302</v>
      </c>
      <c r="G273" s="147">
        <f t="shared" si="41"/>
        <v>183228</v>
      </c>
      <c r="H273" s="147">
        <f t="shared" si="41"/>
        <v>22071</v>
      </c>
      <c r="I273" s="147">
        <f t="shared" si="41"/>
        <v>1205477</v>
      </c>
      <c r="J273" s="147">
        <f t="shared" si="41"/>
        <v>204444</v>
      </c>
      <c r="K273" s="147">
        <f t="shared" si="41"/>
        <v>0</v>
      </c>
      <c r="L273" s="147">
        <f t="shared" si="41"/>
        <v>3834308</v>
      </c>
      <c r="M273" s="147">
        <f t="shared" si="41"/>
        <v>0</v>
      </c>
      <c r="N273" s="147">
        <f t="shared" si="41"/>
        <v>2045946</v>
      </c>
      <c r="O273" s="147">
        <f t="shared" si="41"/>
        <v>189219</v>
      </c>
      <c r="P273" s="148">
        <f t="shared" si="36"/>
        <v>44350724</v>
      </c>
      <c r="T273" s="53"/>
    </row>
    <row r="274" spans="1:20" x14ac:dyDescent="0.2">
      <c r="A274" s="94" t="s">
        <v>120</v>
      </c>
      <c r="B274" s="20">
        <v>28533539</v>
      </c>
      <c r="C274" s="20">
        <v>6442622</v>
      </c>
      <c r="D274" s="20">
        <v>544145</v>
      </c>
      <c r="E274" s="20">
        <v>953423</v>
      </c>
      <c r="F274" s="20">
        <v>192302</v>
      </c>
      <c r="G274" s="20">
        <v>183228</v>
      </c>
      <c r="H274" s="20">
        <v>22071</v>
      </c>
      <c r="I274" s="20">
        <v>1205477</v>
      </c>
      <c r="J274" s="20">
        <v>204444</v>
      </c>
      <c r="K274" s="20">
        <v>0</v>
      </c>
      <c r="L274" s="29">
        <v>3834308</v>
      </c>
      <c r="M274" s="20">
        <v>0</v>
      </c>
      <c r="N274" s="77">
        <v>2045946</v>
      </c>
      <c r="O274" s="29">
        <v>189219</v>
      </c>
      <c r="P274" s="76">
        <f t="shared" si="36"/>
        <v>44350724</v>
      </c>
      <c r="T274" s="53"/>
    </row>
    <row r="275" spans="1:20" x14ac:dyDescent="0.2">
      <c r="A275" s="94" t="s">
        <v>94</v>
      </c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9"/>
      <c r="M275" s="20"/>
      <c r="N275" s="29"/>
      <c r="O275" s="29"/>
      <c r="P275" s="76">
        <f t="shared" si="36"/>
        <v>0</v>
      </c>
      <c r="T275" s="53"/>
    </row>
    <row r="276" spans="1:20" x14ac:dyDescent="0.2">
      <c r="A276" s="75" t="s">
        <v>79</v>
      </c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60"/>
      <c r="M276" s="51"/>
      <c r="N276" s="60"/>
      <c r="O276" s="60"/>
      <c r="P276" s="76">
        <f t="shared" si="36"/>
        <v>0</v>
      </c>
      <c r="T276" s="53"/>
    </row>
    <row r="277" spans="1:20" x14ac:dyDescent="0.2">
      <c r="A277" s="75" t="s">
        <v>80</v>
      </c>
      <c r="B277" s="51"/>
      <c r="C277" s="51"/>
      <c r="D277" s="51"/>
      <c r="E277" s="51"/>
      <c r="F277" s="51"/>
      <c r="G277" s="51"/>
      <c r="H277" s="51"/>
      <c r="I277" s="60"/>
      <c r="J277" s="60"/>
      <c r="K277" s="51"/>
      <c r="L277" s="60"/>
      <c r="M277" s="51"/>
      <c r="N277" s="60"/>
      <c r="O277" s="60"/>
      <c r="P277" s="76">
        <f t="shared" si="36"/>
        <v>0</v>
      </c>
      <c r="T277" s="53"/>
    </row>
    <row r="278" spans="1:20" x14ac:dyDescent="0.2">
      <c r="A278" s="75" t="s">
        <v>81</v>
      </c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60"/>
      <c r="M278" s="51"/>
      <c r="N278" s="60"/>
      <c r="O278" s="60"/>
      <c r="P278" s="76">
        <f t="shared" si="36"/>
        <v>0</v>
      </c>
      <c r="T278" s="53"/>
    </row>
    <row r="279" spans="1:20" x14ac:dyDescent="0.2">
      <c r="A279" s="75" t="s">
        <v>82</v>
      </c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60"/>
      <c r="M279" s="51"/>
      <c r="N279" s="60"/>
      <c r="O279" s="60"/>
      <c r="P279" s="76">
        <f t="shared" si="36"/>
        <v>0</v>
      </c>
      <c r="T279" s="53"/>
    </row>
    <row r="280" spans="1:20" ht="13.2" x14ac:dyDescent="0.25">
      <c r="A280" s="64" t="s">
        <v>38</v>
      </c>
      <c r="B280" s="147">
        <f t="shared" ref="B280:O280" si="42">SUM(B281:B286)</f>
        <v>3570184</v>
      </c>
      <c r="C280" s="147">
        <f t="shared" si="42"/>
        <v>806116</v>
      </c>
      <c r="D280" s="147">
        <f t="shared" si="42"/>
        <v>68085</v>
      </c>
      <c r="E280" s="147">
        <f t="shared" si="42"/>
        <v>119295</v>
      </c>
      <c r="F280" s="147">
        <f t="shared" si="42"/>
        <v>24061</v>
      </c>
      <c r="G280" s="147">
        <f t="shared" si="42"/>
        <v>22926</v>
      </c>
      <c r="H280" s="147">
        <f t="shared" si="42"/>
        <v>22071</v>
      </c>
      <c r="I280" s="147">
        <f t="shared" si="42"/>
        <v>254970</v>
      </c>
      <c r="J280" s="147">
        <f t="shared" si="42"/>
        <v>253309</v>
      </c>
      <c r="K280" s="147">
        <f t="shared" si="42"/>
        <v>0</v>
      </c>
      <c r="L280" s="147">
        <f t="shared" si="42"/>
        <v>1969008</v>
      </c>
      <c r="M280" s="147">
        <f t="shared" si="42"/>
        <v>0</v>
      </c>
      <c r="N280" s="147">
        <f t="shared" si="42"/>
        <v>262777</v>
      </c>
      <c r="O280" s="147">
        <f t="shared" si="42"/>
        <v>280</v>
      </c>
      <c r="P280" s="148">
        <f t="shared" si="36"/>
        <v>7373082</v>
      </c>
      <c r="T280" s="53"/>
    </row>
    <row r="281" spans="1:20" x14ac:dyDescent="0.2">
      <c r="A281" s="94" t="s">
        <v>120</v>
      </c>
      <c r="B281" s="20">
        <v>3570184</v>
      </c>
      <c r="C281" s="20">
        <v>806116</v>
      </c>
      <c r="D281" s="20">
        <v>68085</v>
      </c>
      <c r="E281" s="20">
        <v>119295</v>
      </c>
      <c r="F281" s="20">
        <v>24061</v>
      </c>
      <c r="G281" s="20">
        <v>22926</v>
      </c>
      <c r="H281" s="20">
        <v>22071</v>
      </c>
      <c r="I281" s="20">
        <v>254970</v>
      </c>
      <c r="J281" s="20">
        <v>253309</v>
      </c>
      <c r="K281" s="20">
        <v>0</v>
      </c>
      <c r="L281" s="29">
        <v>1969008</v>
      </c>
      <c r="M281" s="20">
        <v>0</v>
      </c>
      <c r="N281" s="77">
        <v>262777</v>
      </c>
      <c r="O281" s="29">
        <v>280</v>
      </c>
      <c r="P281" s="76">
        <f t="shared" si="36"/>
        <v>7373082</v>
      </c>
      <c r="T281" s="53"/>
    </row>
    <row r="282" spans="1:20" x14ac:dyDescent="0.2">
      <c r="A282" s="94" t="s">
        <v>94</v>
      </c>
      <c r="B282" s="20"/>
      <c r="C282" s="20"/>
      <c r="D282" s="20"/>
      <c r="E282" s="20"/>
      <c r="F282" s="20"/>
      <c r="G282" s="20"/>
      <c r="H282" s="20"/>
      <c r="I282" s="20"/>
      <c r="J282" s="20"/>
      <c r="K282" s="29"/>
      <c r="L282" s="29"/>
      <c r="M282" s="29"/>
      <c r="N282" s="29"/>
      <c r="O282" s="29"/>
      <c r="P282" s="76">
        <f t="shared" si="36"/>
        <v>0</v>
      </c>
      <c r="T282" s="53"/>
    </row>
    <row r="283" spans="1:20" x14ac:dyDescent="0.2">
      <c r="A283" s="75" t="s">
        <v>79</v>
      </c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60"/>
      <c r="M283" s="51"/>
      <c r="N283" s="60"/>
      <c r="O283" s="60"/>
      <c r="P283" s="76">
        <f t="shared" si="36"/>
        <v>0</v>
      </c>
      <c r="T283" s="53"/>
    </row>
    <row r="284" spans="1:20" x14ac:dyDescent="0.2">
      <c r="A284" s="75" t="s">
        <v>80</v>
      </c>
      <c r="B284" s="51"/>
      <c r="C284" s="51"/>
      <c r="D284" s="51"/>
      <c r="E284" s="51"/>
      <c r="F284" s="51"/>
      <c r="G284" s="51"/>
      <c r="H284" s="51"/>
      <c r="I284" s="60"/>
      <c r="J284" s="60"/>
      <c r="K284" s="51"/>
      <c r="L284" s="60"/>
      <c r="M284" s="51"/>
      <c r="N284" s="60"/>
      <c r="O284" s="60"/>
      <c r="P284" s="76">
        <f t="shared" si="36"/>
        <v>0</v>
      </c>
      <c r="T284" s="53"/>
    </row>
    <row r="285" spans="1:20" x14ac:dyDescent="0.2">
      <c r="A285" s="75" t="s">
        <v>81</v>
      </c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60"/>
      <c r="M285" s="51"/>
      <c r="N285" s="60"/>
      <c r="O285" s="60"/>
      <c r="P285" s="76">
        <f t="shared" si="36"/>
        <v>0</v>
      </c>
      <c r="T285" s="53"/>
    </row>
    <row r="286" spans="1:20" x14ac:dyDescent="0.2">
      <c r="A286" s="75" t="s">
        <v>82</v>
      </c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60"/>
      <c r="M286" s="51"/>
      <c r="N286" s="60"/>
      <c r="O286" s="60"/>
      <c r="P286" s="76">
        <f t="shared" si="36"/>
        <v>0</v>
      </c>
      <c r="T286" s="53"/>
    </row>
    <row r="287" spans="1:20" ht="13.2" x14ac:dyDescent="0.25">
      <c r="A287" s="64" t="s">
        <v>39</v>
      </c>
      <c r="B287" s="147">
        <f t="shared" ref="B287:O287" si="43">SUM(B288:B293)</f>
        <v>6937918</v>
      </c>
      <c r="C287" s="147">
        <f t="shared" si="43"/>
        <v>1566521</v>
      </c>
      <c r="D287" s="147">
        <f t="shared" si="43"/>
        <v>132308</v>
      </c>
      <c r="E287" s="147">
        <f>SUM(E288:E293)</f>
        <v>231824</v>
      </c>
      <c r="F287" s="147">
        <f t="shared" si="43"/>
        <v>46758</v>
      </c>
      <c r="G287" s="147">
        <f t="shared" si="43"/>
        <v>44552</v>
      </c>
      <c r="H287" s="147">
        <f t="shared" si="43"/>
        <v>55868</v>
      </c>
      <c r="I287" s="147">
        <f t="shared" si="43"/>
        <v>342540</v>
      </c>
      <c r="J287" s="147">
        <f t="shared" si="43"/>
        <v>206369</v>
      </c>
      <c r="K287" s="147">
        <f t="shared" si="43"/>
        <v>0</v>
      </c>
      <c r="L287" s="147">
        <f t="shared" si="43"/>
        <v>277126</v>
      </c>
      <c r="M287" s="147">
        <f t="shared" si="43"/>
        <v>0</v>
      </c>
      <c r="N287" s="147">
        <f t="shared" si="43"/>
        <v>377164</v>
      </c>
      <c r="O287" s="147">
        <f t="shared" si="43"/>
        <v>280</v>
      </c>
      <c r="P287" s="148">
        <f t="shared" si="36"/>
        <v>10219228</v>
      </c>
      <c r="T287" s="53"/>
    </row>
    <row r="288" spans="1:20" x14ac:dyDescent="0.2">
      <c r="A288" s="94" t="s">
        <v>120</v>
      </c>
      <c r="B288" s="20">
        <v>6937918</v>
      </c>
      <c r="C288" s="20">
        <v>1566521</v>
      </c>
      <c r="D288" s="20">
        <v>132308</v>
      </c>
      <c r="E288" s="20">
        <v>231824</v>
      </c>
      <c r="F288" s="20">
        <v>46758</v>
      </c>
      <c r="G288" s="20">
        <v>44552</v>
      </c>
      <c r="H288" s="20">
        <v>55868</v>
      </c>
      <c r="I288" s="20">
        <v>342540</v>
      </c>
      <c r="J288" s="20">
        <v>206369</v>
      </c>
      <c r="K288" s="20">
        <v>0</v>
      </c>
      <c r="L288" s="29">
        <v>277126</v>
      </c>
      <c r="M288" s="20">
        <v>0</v>
      </c>
      <c r="N288" s="77">
        <v>377164</v>
      </c>
      <c r="O288" s="29">
        <v>280</v>
      </c>
      <c r="P288" s="76">
        <f>SUM(B288:O288)</f>
        <v>10219228</v>
      </c>
      <c r="T288" s="53"/>
    </row>
    <row r="289" spans="1:20" x14ac:dyDescent="0.2">
      <c r="A289" s="94" t="s">
        <v>94</v>
      </c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9"/>
      <c r="M289" s="20"/>
      <c r="N289" s="29"/>
      <c r="O289" s="29"/>
      <c r="P289" s="76">
        <f t="shared" si="36"/>
        <v>0</v>
      </c>
      <c r="T289" s="53"/>
    </row>
    <row r="290" spans="1:20" x14ac:dyDescent="0.2">
      <c r="A290" s="75" t="s">
        <v>79</v>
      </c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60"/>
      <c r="M290" s="51"/>
      <c r="N290" s="60"/>
      <c r="O290" s="60"/>
      <c r="P290" s="76">
        <f t="shared" si="36"/>
        <v>0</v>
      </c>
      <c r="T290" s="53"/>
    </row>
    <row r="291" spans="1:20" x14ac:dyDescent="0.2">
      <c r="A291" s="75" t="s">
        <v>80</v>
      </c>
      <c r="B291" s="51"/>
      <c r="C291" s="51"/>
      <c r="D291" s="51"/>
      <c r="E291" s="51"/>
      <c r="F291" s="51"/>
      <c r="G291" s="51"/>
      <c r="H291" s="51"/>
      <c r="I291" s="60"/>
      <c r="J291" s="60"/>
      <c r="K291" s="51"/>
      <c r="L291" s="60"/>
      <c r="M291" s="51"/>
      <c r="N291" s="60"/>
      <c r="O291" s="60"/>
      <c r="P291" s="76">
        <f t="shared" si="36"/>
        <v>0</v>
      </c>
      <c r="T291" s="53"/>
    </row>
    <row r="292" spans="1:20" x14ac:dyDescent="0.2">
      <c r="A292" s="75" t="s">
        <v>81</v>
      </c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60"/>
      <c r="M292" s="51"/>
      <c r="N292" s="60"/>
      <c r="O292" s="60"/>
      <c r="P292" s="76">
        <f t="shared" si="36"/>
        <v>0</v>
      </c>
      <c r="T292" s="53"/>
    </row>
    <row r="293" spans="1:20" x14ac:dyDescent="0.2">
      <c r="A293" s="75" t="s">
        <v>82</v>
      </c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60"/>
      <c r="M293" s="51"/>
      <c r="N293" s="60"/>
      <c r="O293" s="60"/>
      <c r="P293" s="76">
        <f t="shared" si="36"/>
        <v>0</v>
      </c>
      <c r="T293" s="53"/>
    </row>
    <row r="294" spans="1:20" ht="13.2" x14ac:dyDescent="0.25">
      <c r="A294" s="64" t="s">
        <v>40</v>
      </c>
      <c r="B294" s="147">
        <f t="shared" ref="B294:O294" si="44">SUM(B295:B300)</f>
        <v>32614966</v>
      </c>
      <c r="C294" s="147">
        <f t="shared" si="44"/>
        <v>7364173</v>
      </c>
      <c r="D294" s="147">
        <f t="shared" si="44"/>
        <v>621979</v>
      </c>
      <c r="E294" s="147">
        <f t="shared" si="44"/>
        <v>1089801</v>
      </c>
      <c r="F294" s="147">
        <f t="shared" si="44"/>
        <v>219809</v>
      </c>
      <c r="G294" s="147">
        <f t="shared" si="44"/>
        <v>209437</v>
      </c>
      <c r="H294" s="147">
        <f t="shared" si="44"/>
        <v>22070</v>
      </c>
      <c r="I294" s="147">
        <f t="shared" si="44"/>
        <v>1393788</v>
      </c>
      <c r="J294" s="147">
        <f t="shared" si="44"/>
        <v>202227</v>
      </c>
      <c r="K294" s="147">
        <f t="shared" si="44"/>
        <v>3</v>
      </c>
      <c r="L294" s="147">
        <f t="shared" si="44"/>
        <v>7264678</v>
      </c>
      <c r="M294" s="147">
        <f t="shared" si="44"/>
        <v>0</v>
      </c>
      <c r="N294" s="147">
        <f t="shared" si="44"/>
        <v>2427135</v>
      </c>
      <c r="O294" s="147">
        <f t="shared" si="44"/>
        <v>309727</v>
      </c>
      <c r="P294" s="148">
        <f t="shared" si="36"/>
        <v>53739793</v>
      </c>
      <c r="T294" s="53"/>
    </row>
    <row r="295" spans="1:20" x14ac:dyDescent="0.2">
      <c r="A295" s="94" t="s">
        <v>120</v>
      </c>
      <c r="B295" s="20">
        <v>32614966</v>
      </c>
      <c r="C295" s="20">
        <v>7364173</v>
      </c>
      <c r="D295" s="20">
        <v>621979</v>
      </c>
      <c r="E295" s="20">
        <v>1089801</v>
      </c>
      <c r="F295" s="20">
        <v>219809</v>
      </c>
      <c r="G295" s="20">
        <v>209437</v>
      </c>
      <c r="H295" s="20">
        <v>22070</v>
      </c>
      <c r="I295" s="20">
        <v>1393788</v>
      </c>
      <c r="J295" s="20">
        <v>202227</v>
      </c>
      <c r="K295" s="20">
        <v>3</v>
      </c>
      <c r="L295" s="29">
        <v>7264678</v>
      </c>
      <c r="M295" s="20">
        <v>0</v>
      </c>
      <c r="N295" s="77">
        <v>2427135</v>
      </c>
      <c r="O295" s="29">
        <v>309727</v>
      </c>
      <c r="P295" s="76">
        <f t="shared" si="36"/>
        <v>53739793</v>
      </c>
      <c r="T295" s="53"/>
    </row>
    <row r="296" spans="1:20" x14ac:dyDescent="0.2">
      <c r="A296" s="94" t="s">
        <v>94</v>
      </c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9"/>
      <c r="M296" s="20"/>
      <c r="N296" s="29"/>
      <c r="O296" s="29"/>
      <c r="P296" s="76">
        <f t="shared" si="36"/>
        <v>0</v>
      </c>
      <c r="T296" s="53"/>
    </row>
    <row r="297" spans="1:20" x14ac:dyDescent="0.2">
      <c r="A297" s="75" t="s">
        <v>79</v>
      </c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60"/>
      <c r="M297" s="51"/>
      <c r="N297" s="60"/>
      <c r="O297" s="60"/>
      <c r="P297" s="76">
        <f t="shared" si="36"/>
        <v>0</v>
      </c>
      <c r="T297" s="53"/>
    </row>
    <row r="298" spans="1:20" x14ac:dyDescent="0.2">
      <c r="A298" s="75" t="s">
        <v>80</v>
      </c>
      <c r="B298" s="51"/>
      <c r="C298" s="51"/>
      <c r="D298" s="51"/>
      <c r="E298" s="51"/>
      <c r="F298" s="51"/>
      <c r="G298" s="51"/>
      <c r="H298" s="51"/>
      <c r="I298" s="60"/>
      <c r="J298" s="60"/>
      <c r="K298" s="51"/>
      <c r="L298" s="60"/>
      <c r="M298" s="51"/>
      <c r="N298" s="60"/>
      <c r="O298" s="60"/>
      <c r="P298" s="76">
        <f t="shared" si="36"/>
        <v>0</v>
      </c>
      <c r="T298" s="53"/>
    </row>
    <row r="299" spans="1:20" x14ac:dyDescent="0.2">
      <c r="A299" s="75" t="s">
        <v>81</v>
      </c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60"/>
      <c r="M299" s="51"/>
      <c r="N299" s="60"/>
      <c r="O299" s="60"/>
      <c r="P299" s="76">
        <f t="shared" si="36"/>
        <v>0</v>
      </c>
      <c r="T299" s="53"/>
    </row>
    <row r="300" spans="1:20" x14ac:dyDescent="0.2">
      <c r="A300" s="75" t="s">
        <v>82</v>
      </c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60"/>
      <c r="M300" s="51"/>
      <c r="N300" s="60"/>
      <c r="O300" s="60"/>
      <c r="P300" s="76">
        <f t="shared" si="36"/>
        <v>0</v>
      </c>
      <c r="T300" s="53"/>
    </row>
    <row r="301" spans="1:20" ht="13.2" x14ac:dyDescent="0.25">
      <c r="A301" s="64" t="s">
        <v>41</v>
      </c>
      <c r="B301" s="147">
        <f t="shared" ref="B301:O301" si="45">SUM(B302:B307)</f>
        <v>1712625</v>
      </c>
      <c r="C301" s="147">
        <f t="shared" si="45"/>
        <v>386696</v>
      </c>
      <c r="D301" s="147">
        <f t="shared" si="45"/>
        <v>32660</v>
      </c>
      <c r="E301" s="147">
        <f t="shared" si="45"/>
        <v>57226</v>
      </c>
      <c r="F301" s="147">
        <f t="shared" si="45"/>
        <v>11542</v>
      </c>
      <c r="G301" s="147">
        <f t="shared" si="45"/>
        <v>10998</v>
      </c>
      <c r="H301" s="147">
        <f t="shared" si="45"/>
        <v>22071</v>
      </c>
      <c r="I301" s="147">
        <f t="shared" si="45"/>
        <v>152925</v>
      </c>
      <c r="J301" s="147">
        <f t="shared" si="45"/>
        <v>221959</v>
      </c>
      <c r="K301" s="147">
        <f t="shared" si="45"/>
        <v>0</v>
      </c>
      <c r="L301" s="147">
        <f t="shared" si="45"/>
        <v>11719</v>
      </c>
      <c r="M301" s="147">
        <f t="shared" si="45"/>
        <v>0</v>
      </c>
      <c r="N301" s="147">
        <f t="shared" si="45"/>
        <v>38354</v>
      </c>
      <c r="O301" s="147">
        <f t="shared" si="45"/>
        <v>0</v>
      </c>
      <c r="P301" s="148">
        <f t="shared" si="36"/>
        <v>2658775</v>
      </c>
      <c r="T301" s="53"/>
    </row>
    <row r="302" spans="1:20" x14ac:dyDescent="0.2">
      <c r="A302" s="94" t="s">
        <v>120</v>
      </c>
      <c r="B302" s="20">
        <v>1712625</v>
      </c>
      <c r="C302" s="20">
        <v>386696</v>
      </c>
      <c r="D302" s="20">
        <v>32660</v>
      </c>
      <c r="E302" s="20">
        <v>57226</v>
      </c>
      <c r="F302" s="20">
        <v>11542</v>
      </c>
      <c r="G302" s="20">
        <v>10998</v>
      </c>
      <c r="H302" s="20">
        <v>22071</v>
      </c>
      <c r="I302" s="20">
        <v>152925</v>
      </c>
      <c r="J302" s="20">
        <v>221959</v>
      </c>
      <c r="K302" s="20">
        <v>0</v>
      </c>
      <c r="L302" s="29">
        <v>11719</v>
      </c>
      <c r="M302" s="20">
        <v>0</v>
      </c>
      <c r="N302" s="77">
        <v>38354</v>
      </c>
      <c r="O302" s="29">
        <v>0</v>
      </c>
      <c r="P302" s="76">
        <f t="shared" si="36"/>
        <v>2658775</v>
      </c>
      <c r="T302" s="53"/>
    </row>
    <row r="303" spans="1:20" x14ac:dyDescent="0.2">
      <c r="A303" s="94" t="s">
        <v>94</v>
      </c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9"/>
      <c r="M303" s="20"/>
      <c r="N303" s="29"/>
      <c r="O303" s="29"/>
      <c r="P303" s="76">
        <f t="shared" si="36"/>
        <v>0</v>
      </c>
      <c r="T303" s="53"/>
    </row>
    <row r="304" spans="1:20" x14ac:dyDescent="0.2">
      <c r="A304" s="75" t="s">
        <v>79</v>
      </c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60"/>
      <c r="M304" s="51"/>
      <c r="N304" s="60"/>
      <c r="O304" s="60"/>
      <c r="P304" s="76">
        <f t="shared" si="36"/>
        <v>0</v>
      </c>
      <c r="T304" s="53"/>
    </row>
    <row r="305" spans="1:22" x14ac:dyDescent="0.2">
      <c r="A305" s="75" t="s">
        <v>80</v>
      </c>
      <c r="B305" s="51"/>
      <c r="C305" s="51"/>
      <c r="D305" s="51"/>
      <c r="E305" s="51"/>
      <c r="F305" s="51"/>
      <c r="G305" s="51"/>
      <c r="H305" s="51"/>
      <c r="I305" s="60"/>
      <c r="J305" s="60"/>
      <c r="K305" s="51"/>
      <c r="L305" s="60"/>
      <c r="M305" s="51"/>
      <c r="N305" s="60"/>
      <c r="O305" s="60"/>
      <c r="P305" s="76">
        <f t="shared" si="36"/>
        <v>0</v>
      </c>
      <c r="T305" s="53"/>
    </row>
    <row r="306" spans="1:22" x14ac:dyDescent="0.2">
      <c r="A306" s="75" t="s">
        <v>81</v>
      </c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60"/>
      <c r="M306" s="51"/>
      <c r="N306" s="60"/>
      <c r="O306" s="60"/>
      <c r="P306" s="76">
        <f t="shared" si="36"/>
        <v>0</v>
      </c>
      <c r="T306" s="53"/>
    </row>
    <row r="307" spans="1:22" x14ac:dyDescent="0.2">
      <c r="A307" s="75" t="s">
        <v>82</v>
      </c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60"/>
      <c r="M307" s="51"/>
      <c r="N307" s="60"/>
      <c r="O307" s="60"/>
      <c r="P307" s="76">
        <f t="shared" si="36"/>
        <v>0</v>
      </c>
      <c r="T307" s="53"/>
    </row>
    <row r="308" spans="1:22" ht="13.2" x14ac:dyDescent="0.25">
      <c r="A308" s="64" t="s">
        <v>42</v>
      </c>
      <c r="B308" s="147">
        <f t="shared" ref="B308:O308" si="46">SUM(B309:B314)</f>
        <v>3093042</v>
      </c>
      <c r="C308" s="147">
        <f t="shared" si="46"/>
        <v>698383</v>
      </c>
      <c r="D308" s="147">
        <f t="shared" si="46"/>
        <v>58986</v>
      </c>
      <c r="E308" s="147">
        <f t="shared" si="46"/>
        <v>103351</v>
      </c>
      <c r="F308" s="147">
        <f t="shared" si="46"/>
        <v>20846</v>
      </c>
      <c r="G308" s="147">
        <f t="shared" si="46"/>
        <v>19862</v>
      </c>
      <c r="H308" s="147">
        <f t="shared" si="46"/>
        <v>22071</v>
      </c>
      <c r="I308" s="147">
        <f t="shared" si="46"/>
        <v>255465</v>
      </c>
      <c r="J308" s="147">
        <f t="shared" si="46"/>
        <v>290453</v>
      </c>
      <c r="K308" s="147">
        <f t="shared" si="46"/>
        <v>0</v>
      </c>
      <c r="L308" s="147">
        <f t="shared" si="46"/>
        <v>0</v>
      </c>
      <c r="M308" s="147">
        <f t="shared" si="46"/>
        <v>0</v>
      </c>
      <c r="N308" s="147">
        <f t="shared" si="46"/>
        <v>133496</v>
      </c>
      <c r="O308" s="147">
        <f t="shared" si="46"/>
        <v>41</v>
      </c>
      <c r="P308" s="148">
        <f t="shared" si="36"/>
        <v>4695996</v>
      </c>
      <c r="T308" s="53"/>
    </row>
    <row r="309" spans="1:22" x14ac:dyDescent="0.2">
      <c r="A309" s="94" t="s">
        <v>120</v>
      </c>
      <c r="B309" s="20">
        <v>3093042</v>
      </c>
      <c r="C309" s="20">
        <v>698383</v>
      </c>
      <c r="D309" s="20">
        <v>58986</v>
      </c>
      <c r="E309" s="20">
        <v>103351</v>
      </c>
      <c r="F309" s="20">
        <v>20846</v>
      </c>
      <c r="G309" s="20">
        <v>19862</v>
      </c>
      <c r="H309" s="20">
        <v>22071</v>
      </c>
      <c r="I309" s="20">
        <v>255465</v>
      </c>
      <c r="J309" s="20">
        <v>290453</v>
      </c>
      <c r="K309" s="20">
        <v>0</v>
      </c>
      <c r="L309" s="29">
        <v>0</v>
      </c>
      <c r="M309" s="20">
        <v>0</v>
      </c>
      <c r="N309" s="77">
        <v>133496</v>
      </c>
      <c r="O309" s="29">
        <v>41</v>
      </c>
      <c r="P309" s="76">
        <f t="shared" si="36"/>
        <v>4695996</v>
      </c>
      <c r="T309" s="53"/>
    </row>
    <row r="310" spans="1:22" x14ac:dyDescent="0.2">
      <c r="A310" s="94" t="s">
        <v>94</v>
      </c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9"/>
      <c r="M310" s="20"/>
      <c r="N310" s="29"/>
      <c r="O310" s="29"/>
      <c r="P310" s="76">
        <f t="shared" si="36"/>
        <v>0</v>
      </c>
      <c r="T310" s="53"/>
    </row>
    <row r="311" spans="1:22" x14ac:dyDescent="0.2">
      <c r="A311" s="75" t="s">
        <v>79</v>
      </c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60"/>
      <c r="M311" s="51"/>
      <c r="N311" s="60"/>
      <c r="O311" s="60"/>
      <c r="P311" s="76">
        <f t="shared" si="36"/>
        <v>0</v>
      </c>
      <c r="T311" s="53"/>
    </row>
    <row r="312" spans="1:22" x14ac:dyDescent="0.2">
      <c r="A312" s="75" t="s">
        <v>80</v>
      </c>
      <c r="B312" s="51"/>
      <c r="C312" s="51"/>
      <c r="D312" s="51"/>
      <c r="E312" s="51"/>
      <c r="F312" s="51"/>
      <c r="G312" s="51"/>
      <c r="H312" s="51"/>
      <c r="I312" s="60"/>
      <c r="J312" s="60"/>
      <c r="K312" s="51"/>
      <c r="L312" s="60"/>
      <c r="M312" s="51"/>
      <c r="N312" s="60"/>
      <c r="O312" s="60"/>
      <c r="P312" s="76">
        <f t="shared" si="36"/>
        <v>0</v>
      </c>
      <c r="T312" s="53"/>
    </row>
    <row r="313" spans="1:22" x14ac:dyDescent="0.2">
      <c r="A313" s="75" t="s">
        <v>81</v>
      </c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60"/>
      <c r="M313" s="51"/>
      <c r="N313" s="60"/>
      <c r="O313" s="60"/>
      <c r="P313" s="76">
        <f t="shared" si="36"/>
        <v>0</v>
      </c>
      <c r="T313" s="53"/>
    </row>
    <row r="314" spans="1:22" ht="12" thickBot="1" x14ac:dyDescent="0.25">
      <c r="A314" s="97" t="s">
        <v>82</v>
      </c>
      <c r="B314" s="98"/>
      <c r="C314" s="98"/>
      <c r="D314" s="98"/>
      <c r="E314" s="98"/>
      <c r="F314" s="98"/>
      <c r="G314" s="98"/>
      <c r="H314" s="98"/>
      <c r="I314" s="98"/>
      <c r="J314" s="98"/>
      <c r="K314" s="98"/>
      <c r="L314" s="99"/>
      <c r="M314" s="98"/>
      <c r="N314" s="99"/>
      <c r="O314" s="99"/>
      <c r="P314" s="150">
        <f>SUM(B314:O314)</f>
        <v>0</v>
      </c>
      <c r="T314" s="53"/>
    </row>
    <row r="315" spans="1:22" s="68" customFormat="1" ht="14.4" thickBot="1" x14ac:dyDescent="0.3">
      <c r="A315" s="66" t="s">
        <v>43</v>
      </c>
      <c r="B315" s="67">
        <f t="shared" ref="B315:P315" si="47">SUM(B14+B21+B28+B35+B42+B49+B56+B63+B70+B77+B84+B91+B98+B105+B112+B119+B126+B133+B140+B147+B154+B161+B168+B175+B182+B189+B196+B203+B210+B217+B224+B231+B238+B245+B252+B259+B266+B273+B280+B287+B294+B301+B308)</f>
        <v>375129789</v>
      </c>
      <c r="C315" s="67">
        <f t="shared" si="47"/>
        <v>84701010</v>
      </c>
      <c r="D315" s="67">
        <f t="shared" si="47"/>
        <v>7153857</v>
      </c>
      <c r="E315" s="67">
        <f t="shared" si="47"/>
        <v>12534633</v>
      </c>
      <c r="F315" s="67">
        <f t="shared" si="47"/>
        <v>2528188</v>
      </c>
      <c r="G315" s="67">
        <f t="shared" si="47"/>
        <v>2408894</v>
      </c>
      <c r="H315" s="67">
        <f t="shared" si="47"/>
        <v>1489804</v>
      </c>
      <c r="I315" s="67">
        <f t="shared" si="47"/>
        <v>18335063</v>
      </c>
      <c r="J315" s="67">
        <f t="shared" si="47"/>
        <v>9150722</v>
      </c>
      <c r="K315" s="67">
        <f t="shared" si="47"/>
        <v>175</v>
      </c>
      <c r="L315" s="67">
        <f t="shared" si="47"/>
        <v>57898790</v>
      </c>
      <c r="M315" s="67">
        <f t="shared" si="47"/>
        <v>0</v>
      </c>
      <c r="N315" s="67">
        <f t="shared" si="47"/>
        <v>17479786</v>
      </c>
      <c r="O315" s="67">
        <f t="shared" si="47"/>
        <v>673687</v>
      </c>
      <c r="P315" s="67">
        <f t="shared" si="47"/>
        <v>589484398</v>
      </c>
      <c r="R315" s="69"/>
      <c r="S315" s="102"/>
      <c r="T315" s="69"/>
      <c r="U315" s="69"/>
      <c r="V315" s="69"/>
    </row>
    <row r="317" spans="1:22" s="53" customFormat="1" ht="12" x14ac:dyDescent="0.25">
      <c r="E317" s="54"/>
      <c r="F317" s="25"/>
      <c r="G317" s="54"/>
      <c r="H317" s="54"/>
      <c r="I317" s="54"/>
      <c r="J317" s="54"/>
      <c r="K317" s="54"/>
      <c r="L317" s="54"/>
      <c r="M317" s="54"/>
      <c r="N317" s="35"/>
      <c r="O317" s="35"/>
      <c r="P317" s="35"/>
    </row>
    <row r="318" spans="1:22" ht="12" x14ac:dyDescent="0.25">
      <c r="A318" s="55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O318" s="53"/>
      <c r="P318" s="53"/>
    </row>
    <row r="319" spans="1:22" x14ac:dyDescent="0.2">
      <c r="A319" s="62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O319" s="53"/>
      <c r="P319" s="53"/>
    </row>
    <row r="320" spans="1:22" x14ac:dyDescent="0.2"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O320" s="53"/>
      <c r="P320" s="53"/>
    </row>
    <row r="333" spans="1:20" ht="13.2" x14ac:dyDescent="0.25">
      <c r="C333" s="31"/>
      <c r="D333" s="200" t="s">
        <v>117</v>
      </c>
      <c r="E333" s="200"/>
      <c r="F333" s="200"/>
      <c r="G333" s="200"/>
      <c r="H333" s="200"/>
      <c r="I333" s="200"/>
      <c r="J333" s="200"/>
      <c r="K333" s="200"/>
      <c r="L333" s="40"/>
    </row>
    <row r="334" spans="1:20" ht="13.2" x14ac:dyDescent="0.25">
      <c r="C334" s="7"/>
      <c r="D334" s="201" t="s">
        <v>114</v>
      </c>
      <c r="E334" s="201"/>
      <c r="F334" s="201"/>
      <c r="G334" s="201"/>
      <c r="H334" s="201"/>
      <c r="I334" s="201"/>
      <c r="J334" s="201"/>
      <c r="K334" s="201"/>
      <c r="L334" s="32"/>
    </row>
    <row r="335" spans="1:20" ht="13.2" x14ac:dyDescent="0.25">
      <c r="A335" s="197" t="s">
        <v>118</v>
      </c>
      <c r="B335" s="197"/>
      <c r="C335" s="197"/>
      <c r="D335" s="197"/>
      <c r="E335" s="197"/>
      <c r="F335" s="197"/>
      <c r="G335" s="197"/>
      <c r="H335" s="197"/>
      <c r="I335" s="197"/>
      <c r="J335" s="197"/>
      <c r="K335" s="197"/>
      <c r="L335" s="197"/>
      <c r="M335" s="197"/>
      <c r="N335" s="197"/>
      <c r="O335" s="151"/>
      <c r="P335" s="151"/>
      <c r="Q335" s="151"/>
      <c r="R335" s="151"/>
      <c r="S335" s="101"/>
      <c r="T335" s="65"/>
    </row>
    <row r="336" spans="1:20" ht="13.2" x14ac:dyDescent="0.25">
      <c r="A336" s="197" t="s">
        <v>119</v>
      </c>
      <c r="B336" s="197"/>
      <c r="C336" s="197"/>
      <c r="D336" s="197"/>
      <c r="E336" s="197"/>
      <c r="F336" s="197"/>
      <c r="G336" s="197"/>
      <c r="H336" s="197"/>
      <c r="I336" s="197"/>
      <c r="J336" s="197"/>
      <c r="K336" s="197"/>
      <c r="L336" s="197"/>
      <c r="M336" s="197"/>
      <c r="N336" s="197"/>
      <c r="O336" s="197"/>
      <c r="P336" s="151"/>
      <c r="Q336" s="151"/>
      <c r="R336" s="151"/>
      <c r="S336" s="101"/>
      <c r="T336" s="65"/>
    </row>
    <row r="337" spans="2:18" ht="12" x14ac:dyDescent="0.25">
      <c r="C337" s="7"/>
      <c r="D337" s="7"/>
      <c r="E337" s="7"/>
      <c r="F337" s="7"/>
      <c r="G337" s="7"/>
      <c r="H337" s="22"/>
      <c r="I337" s="30" t="s">
        <v>44</v>
      </c>
      <c r="J337" s="32"/>
      <c r="K337" s="30" t="s">
        <v>45</v>
      </c>
      <c r="L337" s="30"/>
    </row>
    <row r="338" spans="2:18" x14ac:dyDescent="0.2">
      <c r="C338" s="7"/>
      <c r="D338" s="7"/>
      <c r="E338" s="7"/>
      <c r="F338" s="7"/>
      <c r="G338" s="7"/>
      <c r="H338" s="7"/>
      <c r="I338" s="7"/>
      <c r="J338" s="7"/>
      <c r="K338" s="7"/>
      <c r="L338" s="7"/>
    </row>
    <row r="339" spans="2:18" ht="12.75" customHeight="1" x14ac:dyDescent="0.25">
      <c r="B339" s="56"/>
      <c r="C339" s="7"/>
      <c r="D339" s="23" t="s">
        <v>46</v>
      </c>
      <c r="E339" s="10"/>
      <c r="F339" s="10"/>
      <c r="G339" s="10"/>
      <c r="H339" s="24"/>
      <c r="I339" s="25">
        <v>1875648943</v>
      </c>
      <c r="J339" s="30" t="s">
        <v>47</v>
      </c>
      <c r="K339" s="25">
        <v>375129789</v>
      </c>
      <c r="L339" s="25"/>
      <c r="M339" s="56"/>
      <c r="N339" s="92"/>
      <c r="O339" s="56"/>
      <c r="P339" s="56"/>
    </row>
    <row r="340" spans="2:18" ht="12.75" customHeight="1" x14ac:dyDescent="0.25">
      <c r="C340" s="7"/>
      <c r="D340" s="23"/>
      <c r="E340" s="10"/>
      <c r="F340" s="10"/>
      <c r="G340" s="10"/>
      <c r="H340" s="24"/>
      <c r="I340" s="25"/>
      <c r="J340" s="22"/>
      <c r="K340" s="25"/>
      <c r="L340" s="25"/>
    </row>
    <row r="341" spans="2:18" ht="12.75" customHeight="1" x14ac:dyDescent="0.25">
      <c r="C341" s="7"/>
      <c r="D341" s="22" t="s">
        <v>48</v>
      </c>
      <c r="E341" s="22"/>
      <c r="F341" s="22"/>
      <c r="G341" s="22"/>
      <c r="H341" s="7"/>
      <c r="I341" s="25">
        <v>84701010</v>
      </c>
      <c r="J341" s="30" t="s">
        <v>66</v>
      </c>
      <c r="K341" s="25">
        <v>84701010</v>
      </c>
      <c r="L341" s="25"/>
      <c r="M341" s="152"/>
      <c r="N341" s="153"/>
      <c r="O341" s="152"/>
      <c r="P341" s="152"/>
      <c r="Q341" s="152"/>
      <c r="R341" s="152"/>
    </row>
    <row r="342" spans="2:18" ht="12" x14ac:dyDescent="0.25">
      <c r="C342" s="7"/>
      <c r="D342" s="22"/>
      <c r="E342" s="22"/>
      <c r="F342" s="22"/>
      <c r="G342" s="22"/>
      <c r="H342" s="7"/>
      <c r="I342" s="25"/>
      <c r="J342" s="30"/>
      <c r="K342" s="25"/>
      <c r="L342" s="25"/>
    </row>
    <row r="343" spans="2:18" ht="12" x14ac:dyDescent="0.25">
      <c r="C343" s="7"/>
      <c r="D343" s="22" t="s">
        <v>70</v>
      </c>
      <c r="E343" s="22"/>
      <c r="F343" s="22"/>
      <c r="G343" s="22"/>
      <c r="H343" s="7"/>
      <c r="I343" s="25">
        <v>35769285</v>
      </c>
      <c r="J343" s="30" t="s">
        <v>47</v>
      </c>
      <c r="K343" s="25">
        <v>7153857</v>
      </c>
      <c r="L343" s="25"/>
    </row>
    <row r="344" spans="2:18" ht="12" x14ac:dyDescent="0.25">
      <c r="C344" s="7"/>
      <c r="D344" s="22"/>
      <c r="E344" s="7"/>
      <c r="F344" s="7"/>
      <c r="G344" s="7"/>
      <c r="H344" s="7"/>
      <c r="I344" s="25"/>
      <c r="J344" s="30"/>
      <c r="K344" s="25"/>
      <c r="L344" s="25"/>
    </row>
    <row r="345" spans="2:18" ht="12" x14ac:dyDescent="0.25">
      <c r="C345" s="7"/>
      <c r="D345" s="22" t="s">
        <v>75</v>
      </c>
      <c r="E345" s="7"/>
      <c r="F345" s="7"/>
      <c r="G345" s="7"/>
      <c r="H345" s="7"/>
      <c r="I345" s="25">
        <v>62673167</v>
      </c>
      <c r="J345" s="30" t="s">
        <v>47</v>
      </c>
      <c r="K345" s="25">
        <v>12534633</v>
      </c>
      <c r="L345" s="25"/>
    </row>
    <row r="346" spans="2:18" ht="12" x14ac:dyDescent="0.25">
      <c r="C346" s="7"/>
      <c r="D346" s="22"/>
      <c r="E346" s="7"/>
      <c r="F346" s="7"/>
      <c r="G346" s="7"/>
      <c r="H346" s="7"/>
      <c r="I346" s="25"/>
      <c r="J346" s="30"/>
      <c r="K346" s="25"/>
      <c r="L346" s="25"/>
    </row>
    <row r="347" spans="2:18" ht="12" x14ac:dyDescent="0.25">
      <c r="C347" s="7"/>
      <c r="D347" s="22" t="s">
        <v>89</v>
      </c>
      <c r="E347" s="7"/>
      <c r="F347" s="7"/>
      <c r="G347" s="7"/>
      <c r="H347" s="7"/>
      <c r="I347" s="25">
        <v>12640940</v>
      </c>
      <c r="J347" s="30" t="s">
        <v>47</v>
      </c>
      <c r="K347" s="25">
        <v>2528188</v>
      </c>
      <c r="L347" s="25"/>
    </row>
    <row r="348" spans="2:18" ht="12" x14ac:dyDescent="0.25">
      <c r="C348" s="7"/>
      <c r="D348" s="22"/>
      <c r="E348" s="7"/>
      <c r="F348" s="7"/>
      <c r="G348" s="7"/>
      <c r="H348" s="7"/>
      <c r="I348" s="25"/>
      <c r="J348" s="30"/>
      <c r="K348" s="25"/>
      <c r="L348" s="25"/>
    </row>
    <row r="349" spans="2:18" ht="12" x14ac:dyDescent="0.25">
      <c r="C349" s="7"/>
      <c r="D349" s="22" t="s">
        <v>49</v>
      </c>
      <c r="E349" s="22"/>
      <c r="F349" s="22"/>
      <c r="G349" s="22"/>
      <c r="H349" s="7"/>
      <c r="I349" s="25">
        <v>12044471</v>
      </c>
      <c r="J349" s="30" t="s">
        <v>47</v>
      </c>
      <c r="K349" s="25">
        <v>2408894</v>
      </c>
      <c r="L349" s="25"/>
    </row>
    <row r="350" spans="2:18" ht="12" x14ac:dyDescent="0.25">
      <c r="C350" s="7"/>
      <c r="D350" s="22"/>
      <c r="E350" s="22"/>
      <c r="F350" s="22"/>
      <c r="G350" s="22"/>
      <c r="H350" s="7"/>
      <c r="I350" s="25"/>
      <c r="J350" s="30"/>
      <c r="K350" s="25"/>
      <c r="L350" s="25"/>
    </row>
    <row r="351" spans="2:18" ht="12" x14ac:dyDescent="0.25">
      <c r="C351" s="7"/>
      <c r="D351" s="22" t="s">
        <v>50</v>
      </c>
      <c r="E351" s="22"/>
      <c r="F351" s="22"/>
      <c r="G351" s="22"/>
      <c r="H351" s="22"/>
      <c r="I351" s="25">
        <v>7449021</v>
      </c>
      <c r="J351" s="30" t="s">
        <v>47</v>
      </c>
      <c r="K351" s="25">
        <v>1489804</v>
      </c>
      <c r="L351" s="25"/>
    </row>
    <row r="352" spans="2:18" ht="12" x14ac:dyDescent="0.25">
      <c r="C352" s="7"/>
      <c r="D352" s="22"/>
      <c r="E352" s="22"/>
      <c r="F352" s="22"/>
      <c r="G352" s="22"/>
      <c r="H352" s="22"/>
      <c r="I352" s="25"/>
      <c r="J352" s="30"/>
      <c r="K352" s="25"/>
      <c r="L352" s="25"/>
    </row>
    <row r="353" spans="3:15" ht="12" x14ac:dyDescent="0.25">
      <c r="C353" s="7"/>
      <c r="D353" s="22" t="s">
        <v>71</v>
      </c>
      <c r="E353" s="7"/>
      <c r="F353" s="7"/>
      <c r="G353" s="7"/>
      <c r="H353" s="7"/>
      <c r="I353" s="25">
        <v>91675313</v>
      </c>
      <c r="J353" s="30" t="s">
        <v>47</v>
      </c>
      <c r="K353" s="25">
        <v>18335063</v>
      </c>
      <c r="L353" s="25"/>
    </row>
    <row r="354" spans="3:15" ht="12" x14ac:dyDescent="0.25">
      <c r="C354" s="7"/>
      <c r="D354" s="22"/>
      <c r="E354" s="7"/>
      <c r="F354" s="7"/>
      <c r="G354" s="7"/>
      <c r="H354" s="7"/>
      <c r="I354" s="25"/>
      <c r="J354" s="30"/>
      <c r="K354" s="25"/>
      <c r="L354" s="25"/>
    </row>
    <row r="355" spans="3:15" ht="12" x14ac:dyDescent="0.25">
      <c r="C355" s="7"/>
      <c r="D355" s="22" t="s">
        <v>51</v>
      </c>
      <c r="E355" s="22"/>
      <c r="F355" s="22"/>
      <c r="G355" s="22"/>
      <c r="H355" s="7"/>
      <c r="I355" s="25">
        <v>45753610</v>
      </c>
      <c r="J355" s="30" t="s">
        <v>47</v>
      </c>
      <c r="K355" s="25">
        <v>9150722</v>
      </c>
      <c r="L355" s="25"/>
    </row>
    <row r="356" spans="3:15" ht="12" x14ac:dyDescent="0.25">
      <c r="C356" s="7"/>
      <c r="D356" s="22"/>
      <c r="E356" s="22"/>
      <c r="F356" s="22"/>
      <c r="G356" s="22"/>
      <c r="H356" s="7"/>
      <c r="I356" s="25"/>
      <c r="J356" s="30"/>
      <c r="K356" s="25"/>
      <c r="L356" s="25"/>
    </row>
    <row r="357" spans="3:15" ht="12" x14ac:dyDescent="0.25">
      <c r="C357" s="7"/>
      <c r="D357" s="22" t="s">
        <v>76</v>
      </c>
      <c r="E357" s="22"/>
      <c r="F357" s="22"/>
      <c r="G357" s="22"/>
      <c r="H357" s="7"/>
      <c r="I357" s="25">
        <v>876</v>
      </c>
      <c r="J357" s="30" t="s">
        <v>47</v>
      </c>
      <c r="K357" s="25">
        <v>175</v>
      </c>
      <c r="L357" s="25"/>
    </row>
    <row r="358" spans="3:15" ht="12" x14ac:dyDescent="0.25">
      <c r="C358" s="7"/>
      <c r="D358" s="22"/>
      <c r="E358" s="22"/>
      <c r="F358" s="22"/>
      <c r="G358" s="22"/>
      <c r="H358" s="7"/>
      <c r="I358" s="25"/>
      <c r="J358" s="30"/>
      <c r="K358" s="25"/>
      <c r="L358" s="25"/>
    </row>
    <row r="359" spans="3:15" ht="12" x14ac:dyDescent="0.25">
      <c r="C359" s="7"/>
      <c r="D359" s="22" t="s">
        <v>65</v>
      </c>
      <c r="E359" s="7"/>
      <c r="F359" s="7"/>
      <c r="G359" s="7"/>
      <c r="H359" s="7"/>
      <c r="I359" s="25">
        <v>57898790</v>
      </c>
      <c r="J359" s="30" t="s">
        <v>66</v>
      </c>
      <c r="K359" s="25">
        <v>57898790</v>
      </c>
      <c r="L359" s="35"/>
    </row>
    <row r="360" spans="3:15" ht="12" x14ac:dyDescent="0.25">
      <c r="C360" s="7"/>
      <c r="D360" s="22"/>
      <c r="E360" s="7"/>
      <c r="F360" s="7"/>
      <c r="G360" s="7"/>
      <c r="H360" s="7"/>
      <c r="I360" s="25"/>
      <c r="J360" s="30"/>
      <c r="K360" s="25"/>
      <c r="L360" s="35"/>
    </row>
    <row r="361" spans="3:15" ht="12" x14ac:dyDescent="0.25">
      <c r="C361" s="7"/>
      <c r="D361" s="22" t="s">
        <v>77</v>
      </c>
      <c r="E361" s="7"/>
      <c r="F361" s="7"/>
      <c r="G361" s="7"/>
      <c r="H361" s="7"/>
      <c r="I361" s="25">
        <v>0</v>
      </c>
      <c r="J361" s="71" t="s">
        <v>78</v>
      </c>
      <c r="K361" s="25">
        <v>0</v>
      </c>
      <c r="L361" s="35"/>
    </row>
    <row r="362" spans="3:15" ht="12" x14ac:dyDescent="0.25">
      <c r="C362" s="7"/>
      <c r="D362" s="22"/>
      <c r="E362" s="7"/>
      <c r="F362" s="7"/>
      <c r="G362" s="7"/>
      <c r="H362" s="7"/>
      <c r="I362" s="25"/>
      <c r="J362" s="71"/>
      <c r="K362" s="25"/>
      <c r="L362" s="35"/>
    </row>
    <row r="363" spans="3:15" ht="12" x14ac:dyDescent="0.25">
      <c r="C363" s="7"/>
      <c r="D363" s="22" t="s">
        <v>93</v>
      </c>
      <c r="E363" s="7"/>
      <c r="F363" s="7"/>
      <c r="G363" s="7"/>
      <c r="H363" s="7"/>
      <c r="I363" s="25">
        <v>17479786</v>
      </c>
      <c r="J363" s="82" t="s">
        <v>83</v>
      </c>
      <c r="K363" s="25">
        <v>17479786</v>
      </c>
      <c r="L363" s="35"/>
    </row>
    <row r="364" spans="3:15" ht="12" x14ac:dyDescent="0.25">
      <c r="C364" s="7"/>
      <c r="D364" s="22"/>
      <c r="E364" s="7"/>
      <c r="F364" s="7"/>
      <c r="G364" s="7"/>
      <c r="H364" s="7"/>
      <c r="I364" s="25"/>
      <c r="J364" s="71"/>
      <c r="K364" s="25"/>
      <c r="L364" s="35"/>
    </row>
    <row r="365" spans="3:15" ht="12" x14ac:dyDescent="0.25">
      <c r="C365" s="7"/>
      <c r="D365" s="22" t="s">
        <v>98</v>
      </c>
      <c r="E365" s="7"/>
      <c r="F365" s="7"/>
      <c r="G365" s="7"/>
      <c r="H365" s="7"/>
      <c r="I365" s="136">
        <v>3368434</v>
      </c>
      <c r="J365" s="89" t="s">
        <v>47</v>
      </c>
      <c r="K365" s="136">
        <v>673687</v>
      </c>
      <c r="L365" s="35"/>
    </row>
    <row r="366" spans="3:15" ht="12" x14ac:dyDescent="0.25">
      <c r="C366" s="7"/>
      <c r="D366" s="22"/>
      <c r="E366" s="7"/>
      <c r="F366" s="7"/>
      <c r="G366" s="7"/>
      <c r="H366" s="7"/>
      <c r="I366" s="25"/>
      <c r="J366" s="30"/>
      <c r="K366" s="25"/>
      <c r="L366" s="25"/>
    </row>
    <row r="367" spans="3:15" ht="12.6" thickBot="1" x14ac:dyDescent="0.3">
      <c r="C367" s="7"/>
      <c r="D367" s="7"/>
      <c r="E367" s="7"/>
      <c r="F367" s="7"/>
      <c r="G367" s="7"/>
      <c r="H367" s="24"/>
      <c r="I367" s="26">
        <f>SUM(I339:I365)</f>
        <v>2307103646</v>
      </c>
      <c r="J367" s="7"/>
      <c r="K367" s="26">
        <f>SUM(K339:K365)</f>
        <v>589484398</v>
      </c>
      <c r="L367" s="35"/>
      <c r="M367" s="77"/>
    </row>
    <row r="368" spans="3:15" ht="12.6" thickTop="1" x14ac:dyDescent="0.25"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54"/>
      <c r="N368" s="54"/>
      <c r="O368" s="54"/>
    </row>
    <row r="369" spans="2:15" ht="12" x14ac:dyDescent="0.25">
      <c r="B369" s="57"/>
      <c r="C369" s="7"/>
      <c r="D369" s="7"/>
      <c r="E369" s="7"/>
      <c r="F369" s="7"/>
      <c r="G369" s="7"/>
      <c r="H369" s="7"/>
      <c r="I369" s="7"/>
      <c r="J369" s="7"/>
      <c r="K369" s="9"/>
      <c r="L369" s="9"/>
      <c r="M369" s="54"/>
      <c r="N369" s="54"/>
      <c r="O369" s="54"/>
    </row>
    <row r="371" spans="2:15" x14ac:dyDescent="0.2">
      <c r="I371" s="77"/>
      <c r="K371" s="77"/>
    </row>
    <row r="372" spans="2:15" x14ac:dyDescent="0.2">
      <c r="I372" s="77"/>
      <c r="K372" s="77"/>
    </row>
    <row r="373" spans="2:15" x14ac:dyDescent="0.2">
      <c r="I373" s="77"/>
      <c r="K373" s="77"/>
    </row>
    <row r="374" spans="2:15" x14ac:dyDescent="0.2">
      <c r="I374" s="77"/>
      <c r="K374" s="77"/>
    </row>
    <row r="375" spans="2:15" x14ac:dyDescent="0.2">
      <c r="I375" s="77"/>
      <c r="K375" s="77"/>
    </row>
    <row r="376" spans="2:15" x14ac:dyDescent="0.2">
      <c r="I376" s="77"/>
      <c r="K376" s="77"/>
    </row>
    <row r="377" spans="2:15" x14ac:dyDescent="0.2">
      <c r="I377" s="77"/>
      <c r="K377" s="77"/>
    </row>
    <row r="378" spans="2:15" x14ac:dyDescent="0.2">
      <c r="I378" s="77"/>
      <c r="K378" s="77"/>
    </row>
    <row r="379" spans="2:15" x14ac:dyDescent="0.2">
      <c r="I379" s="77"/>
      <c r="K379" s="77"/>
    </row>
    <row r="380" spans="2:15" x14ac:dyDescent="0.2">
      <c r="I380" s="77"/>
      <c r="K380" s="77"/>
    </row>
    <row r="381" spans="2:15" x14ac:dyDescent="0.2">
      <c r="I381" s="77"/>
      <c r="K381" s="77"/>
    </row>
    <row r="382" spans="2:15" x14ac:dyDescent="0.2">
      <c r="I382" s="77"/>
      <c r="K382" s="77"/>
    </row>
    <row r="383" spans="2:15" x14ac:dyDescent="0.2">
      <c r="I383" s="77"/>
      <c r="K383" s="77"/>
    </row>
    <row r="384" spans="2:15" x14ac:dyDescent="0.2">
      <c r="I384" s="77"/>
      <c r="K384" s="77"/>
    </row>
    <row r="385" spans="9:11" x14ac:dyDescent="0.2">
      <c r="I385" s="77"/>
      <c r="K385" s="77"/>
    </row>
    <row r="386" spans="9:11" x14ac:dyDescent="0.2">
      <c r="I386" s="77"/>
      <c r="K386" s="77"/>
    </row>
    <row r="387" spans="9:11" x14ac:dyDescent="0.2">
      <c r="I387" s="77"/>
      <c r="K387" s="77"/>
    </row>
    <row r="388" spans="9:11" x14ac:dyDescent="0.2">
      <c r="I388" s="77"/>
      <c r="K388" s="77"/>
    </row>
    <row r="389" spans="9:11" x14ac:dyDescent="0.2">
      <c r="I389" s="77"/>
      <c r="K389" s="77"/>
    </row>
    <row r="390" spans="9:11" x14ac:dyDescent="0.2">
      <c r="I390" s="77"/>
      <c r="K390" s="77"/>
    </row>
    <row r="391" spans="9:11" x14ac:dyDescent="0.2">
      <c r="I391" s="77"/>
      <c r="K391" s="77"/>
    </row>
    <row r="392" spans="9:11" x14ac:dyDescent="0.2">
      <c r="I392" s="77"/>
      <c r="K392" s="77"/>
    </row>
    <row r="393" spans="9:11" x14ac:dyDescent="0.2">
      <c r="I393" s="77"/>
      <c r="K393" s="77"/>
    </row>
    <row r="394" spans="9:11" x14ac:dyDescent="0.2">
      <c r="I394" s="77"/>
      <c r="K394" s="77"/>
    </row>
    <row r="395" spans="9:11" x14ac:dyDescent="0.2">
      <c r="I395" s="77"/>
      <c r="K395" s="77"/>
    </row>
    <row r="396" spans="9:11" x14ac:dyDescent="0.2">
      <c r="I396" s="77"/>
      <c r="K396" s="77"/>
    </row>
    <row r="397" spans="9:11" x14ac:dyDescent="0.2">
      <c r="I397" s="77"/>
      <c r="K397" s="77"/>
    </row>
    <row r="398" spans="9:11" x14ac:dyDescent="0.2">
      <c r="I398" s="77"/>
      <c r="K398" s="77"/>
    </row>
    <row r="399" spans="9:11" x14ac:dyDescent="0.2">
      <c r="I399" s="77"/>
      <c r="K399" s="77"/>
    </row>
    <row r="400" spans="9:11" x14ac:dyDescent="0.2">
      <c r="I400" s="77"/>
      <c r="K400" s="77"/>
    </row>
    <row r="401" spans="9:16" x14ac:dyDescent="0.2">
      <c r="I401" s="77"/>
      <c r="K401" s="77"/>
    </row>
    <row r="402" spans="9:16" x14ac:dyDescent="0.2">
      <c r="I402" s="77"/>
      <c r="K402" s="77"/>
    </row>
    <row r="403" spans="9:16" x14ac:dyDescent="0.2">
      <c r="I403" s="77"/>
      <c r="K403" s="77"/>
    </row>
    <row r="404" spans="9:16" x14ac:dyDescent="0.2">
      <c r="I404" s="77"/>
      <c r="K404" s="77"/>
    </row>
    <row r="405" spans="9:16" x14ac:dyDescent="0.2">
      <c r="I405" s="77"/>
      <c r="K405" s="77"/>
    </row>
    <row r="406" spans="9:16" x14ac:dyDescent="0.2">
      <c r="I406" s="77"/>
      <c r="K406" s="77"/>
    </row>
    <row r="407" spans="9:16" x14ac:dyDescent="0.2">
      <c r="I407" s="77"/>
      <c r="K407" s="77"/>
    </row>
    <row r="408" spans="9:16" x14ac:dyDescent="0.2">
      <c r="I408" s="77"/>
      <c r="K408" s="77"/>
    </row>
    <row r="409" spans="9:16" x14ac:dyDescent="0.2">
      <c r="I409" s="77"/>
      <c r="K409" s="77"/>
    </row>
    <row r="410" spans="9:16" x14ac:dyDescent="0.2">
      <c r="I410" s="77"/>
      <c r="K410" s="77"/>
    </row>
    <row r="411" spans="9:16" x14ac:dyDescent="0.2">
      <c r="I411" s="77"/>
      <c r="K411" s="77"/>
    </row>
    <row r="412" spans="9:16" x14ac:dyDescent="0.2">
      <c r="I412" s="77"/>
      <c r="K412" s="77"/>
    </row>
    <row r="413" spans="9:16" x14ac:dyDescent="0.2">
      <c r="P413" s="155"/>
    </row>
  </sheetData>
  <mergeCells count="8">
    <mergeCell ref="A335:N335"/>
    <mergeCell ref="A336:O336"/>
    <mergeCell ref="A6:P6"/>
    <mergeCell ref="A7:P7"/>
    <mergeCell ref="A8:P8"/>
    <mergeCell ref="A9:P9"/>
    <mergeCell ref="D333:K333"/>
    <mergeCell ref="D334:K334"/>
  </mergeCells>
  <printOptions horizontalCentered="1"/>
  <pageMargins left="0.12" right="0.12" top="0.19685039370078741" bottom="0.19685039370078741" header="0.39370078740157483" footer="0.39370078740157483"/>
  <pageSetup scale="58" orientation="landscape" r:id="rId1"/>
  <headerFooter alignWithMargins="0"/>
  <rowBreaks count="1" manualBreakCount="1">
    <brk id="321" max="15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1AF00-1B4C-4101-810B-3653220AE984}">
  <sheetPr>
    <tabColor rgb="FFFF0000"/>
  </sheetPr>
  <dimension ref="A6:W131"/>
  <sheetViews>
    <sheetView view="pageBreakPreview" topLeftCell="A91" zoomScale="60" zoomScaleNormal="100" workbookViewId="0">
      <selection activeCell="A123" sqref="A123:IV126"/>
    </sheetView>
  </sheetViews>
  <sheetFormatPr baseColWidth="10" defaultColWidth="11.44140625" defaultRowHeight="13.8" x14ac:dyDescent="0.25"/>
  <cols>
    <col min="1" max="1" width="19.33203125" style="107" customWidth="1"/>
    <col min="2" max="3" width="13.33203125" style="107" customWidth="1"/>
    <col min="4" max="5" width="11.6640625" style="107" customWidth="1"/>
    <col min="6" max="6" width="11.6640625" style="109" customWidth="1"/>
    <col min="7" max="7" width="11.33203125" style="107" customWidth="1"/>
    <col min="8" max="8" width="16.109375" style="109" customWidth="1"/>
    <col min="9" max="9" width="19.109375" style="109" customWidth="1"/>
    <col min="10" max="11" width="13.33203125" style="107" customWidth="1"/>
    <col min="12" max="12" width="12.6640625" style="107" customWidth="1"/>
    <col min="13" max="13" width="12.33203125" style="107" customWidth="1"/>
    <col min="14" max="14" width="14.44140625" style="107" customWidth="1"/>
    <col min="15" max="15" width="2.5546875" style="107" customWidth="1"/>
    <col min="16" max="16" width="2.88671875" style="107" customWidth="1"/>
    <col min="17" max="17" width="19.44140625" style="107" customWidth="1"/>
    <col min="18" max="18" width="15.33203125" style="107" customWidth="1"/>
    <col min="19" max="19" width="3" style="107" customWidth="1"/>
    <col min="20" max="20" width="19.109375" style="107" customWidth="1"/>
    <col min="21" max="21" width="4.44140625" style="107" customWidth="1"/>
    <col min="22" max="22" width="11.44140625" style="107"/>
    <col min="23" max="23" width="14.109375" style="107" bestFit="1" customWidth="1"/>
    <col min="24" max="25" width="11.44140625" style="107"/>
    <col min="26" max="26" width="11.5546875" style="107" customWidth="1"/>
    <col min="27" max="16384" width="11.44140625" style="107"/>
  </cols>
  <sheetData>
    <row r="6" spans="1:23" x14ac:dyDescent="0.25">
      <c r="A6" s="190" t="s">
        <v>121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</row>
    <row r="7" spans="1:23" x14ac:dyDescent="0.25">
      <c r="A7" s="191" t="s">
        <v>122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</row>
    <row r="8" spans="1:23" ht="14.4" thickBot="1" x14ac:dyDescent="0.3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</row>
    <row r="9" spans="1:23" s="109" customFormat="1" x14ac:dyDescent="0.25">
      <c r="A9" s="127"/>
      <c r="B9" s="128"/>
      <c r="C9" s="128" t="s">
        <v>62</v>
      </c>
      <c r="D9" s="128" t="s">
        <v>62</v>
      </c>
      <c r="E9" s="128"/>
      <c r="F9" s="128" t="s">
        <v>84</v>
      </c>
      <c r="G9" s="128" t="s">
        <v>53</v>
      </c>
      <c r="H9" s="129" t="s">
        <v>54</v>
      </c>
      <c r="I9" s="129" t="s">
        <v>67</v>
      </c>
      <c r="J9" s="129" t="s">
        <v>55</v>
      </c>
      <c r="K9" s="129" t="s">
        <v>72</v>
      </c>
      <c r="L9" s="129" t="s">
        <v>62</v>
      </c>
      <c r="M9" s="129" t="s">
        <v>72</v>
      </c>
      <c r="N9" s="128"/>
    </row>
    <row r="10" spans="1:23" s="109" customFormat="1" ht="11.25" customHeight="1" x14ac:dyDescent="0.25">
      <c r="A10" s="15" t="s">
        <v>56</v>
      </c>
      <c r="B10" s="130" t="s">
        <v>46</v>
      </c>
      <c r="C10" s="130" t="s">
        <v>63</v>
      </c>
      <c r="D10" s="130" t="s">
        <v>58</v>
      </c>
      <c r="E10" s="130" t="s">
        <v>59</v>
      </c>
      <c r="F10" s="131" t="s">
        <v>85</v>
      </c>
      <c r="G10" s="130" t="s">
        <v>59</v>
      </c>
      <c r="H10" s="132" t="s">
        <v>60</v>
      </c>
      <c r="I10" s="132" t="s">
        <v>68</v>
      </c>
      <c r="J10" s="132" t="s">
        <v>61</v>
      </c>
      <c r="K10" s="132" t="s">
        <v>73</v>
      </c>
      <c r="L10" s="132" t="s">
        <v>64</v>
      </c>
      <c r="M10" s="132" t="s">
        <v>74</v>
      </c>
      <c r="N10" s="130" t="s">
        <v>52</v>
      </c>
    </row>
    <row r="11" spans="1:23" s="109" customFormat="1" ht="11.25" customHeight="1" thickBot="1" x14ac:dyDescent="0.3">
      <c r="A11" s="133"/>
      <c r="B11" s="134"/>
      <c r="C11" s="134" t="s">
        <v>90</v>
      </c>
      <c r="D11" s="134"/>
      <c r="E11" s="134"/>
      <c r="F11" s="135" t="s">
        <v>86</v>
      </c>
      <c r="G11" s="134"/>
      <c r="H11" s="134"/>
      <c r="I11" s="134" t="s">
        <v>69</v>
      </c>
      <c r="J11" s="134"/>
      <c r="K11" s="134"/>
      <c r="L11" s="134"/>
      <c r="M11" s="134"/>
      <c r="N11" s="134"/>
    </row>
    <row r="12" spans="1:23" s="109" customFormat="1" x14ac:dyDescent="0.25">
      <c r="A12" s="137"/>
      <c r="B12" s="10"/>
      <c r="C12" s="10"/>
      <c r="D12" s="10"/>
      <c r="E12" s="10"/>
      <c r="F12" s="10"/>
      <c r="G12" s="138"/>
      <c r="H12" s="10"/>
      <c r="I12" s="10"/>
      <c r="J12" s="10"/>
      <c r="K12" s="10"/>
      <c r="L12" s="10"/>
      <c r="M12" s="10"/>
      <c r="N12" s="139"/>
    </row>
    <row r="13" spans="1:23" s="109" customFormat="1" x14ac:dyDescent="0.25">
      <c r="A13" s="6" t="s">
        <v>0</v>
      </c>
      <c r="B13" s="20">
        <v>2140943</v>
      </c>
      <c r="C13" s="20">
        <v>474091</v>
      </c>
      <c r="D13" s="20">
        <v>40995</v>
      </c>
      <c r="E13" s="20">
        <v>66976</v>
      </c>
      <c r="F13" s="20">
        <v>5897</v>
      </c>
      <c r="G13" s="20">
        <v>13023</v>
      </c>
      <c r="H13" s="20">
        <v>20972</v>
      </c>
      <c r="I13" s="20">
        <v>153342</v>
      </c>
      <c r="J13" s="20">
        <v>189200</v>
      </c>
      <c r="K13" s="20">
        <v>0</v>
      </c>
      <c r="L13" s="29">
        <v>-1811</v>
      </c>
      <c r="M13" s="20">
        <v>0</v>
      </c>
      <c r="N13" s="21">
        <f t="shared" ref="N13:N55" si="0">SUM(B13:M13)</f>
        <v>3103628</v>
      </c>
      <c r="P13" s="110"/>
      <c r="Q13" s="110"/>
      <c r="R13" s="110"/>
      <c r="T13" s="110"/>
      <c r="V13" s="110"/>
      <c r="W13" s="110"/>
    </row>
    <row r="14" spans="1:23" s="109" customFormat="1" x14ac:dyDescent="0.25">
      <c r="A14" s="8" t="s">
        <v>1</v>
      </c>
      <c r="B14" s="20">
        <v>3822386</v>
      </c>
      <c r="C14" s="20">
        <v>846431</v>
      </c>
      <c r="D14" s="20">
        <v>73191</v>
      </c>
      <c r="E14" s="20">
        <v>119577</v>
      </c>
      <c r="F14" s="20">
        <v>10529</v>
      </c>
      <c r="G14" s="20">
        <v>23251</v>
      </c>
      <c r="H14" s="20">
        <v>53084</v>
      </c>
      <c r="I14" s="20">
        <v>206842</v>
      </c>
      <c r="J14" s="20">
        <v>161539</v>
      </c>
      <c r="K14" s="20">
        <v>0</v>
      </c>
      <c r="L14" s="29">
        <v>355911</v>
      </c>
      <c r="M14" s="20">
        <v>0</v>
      </c>
      <c r="N14" s="21">
        <f t="shared" si="0"/>
        <v>5672741</v>
      </c>
      <c r="O14" s="111"/>
      <c r="P14" s="110"/>
      <c r="Q14" s="110"/>
      <c r="R14" s="110"/>
      <c r="T14" s="110"/>
      <c r="V14" s="110"/>
      <c r="W14" s="110"/>
    </row>
    <row r="15" spans="1:23" s="109" customFormat="1" x14ac:dyDescent="0.25">
      <c r="A15" s="8" t="s">
        <v>2</v>
      </c>
      <c r="B15" s="20">
        <v>26508786</v>
      </c>
      <c r="C15" s="20">
        <v>5870127</v>
      </c>
      <c r="D15" s="20">
        <v>507592</v>
      </c>
      <c r="E15" s="20">
        <v>829285</v>
      </c>
      <c r="F15" s="20">
        <v>73020</v>
      </c>
      <c r="G15" s="20">
        <v>161251</v>
      </c>
      <c r="H15" s="20">
        <v>53083</v>
      </c>
      <c r="I15" s="20">
        <v>1133622</v>
      </c>
      <c r="J15" s="20">
        <v>205284</v>
      </c>
      <c r="K15" s="20">
        <v>37</v>
      </c>
      <c r="L15" s="29">
        <v>1809081</v>
      </c>
      <c r="M15" s="20">
        <v>0</v>
      </c>
      <c r="N15" s="21">
        <f t="shared" si="0"/>
        <v>37151168</v>
      </c>
      <c r="P15" s="110"/>
      <c r="Q15" s="110"/>
      <c r="R15" s="110"/>
      <c r="T15" s="110"/>
      <c r="V15" s="110"/>
      <c r="W15" s="110"/>
    </row>
    <row r="16" spans="1:23" s="109" customFormat="1" x14ac:dyDescent="0.25">
      <c r="A16" s="8" t="s">
        <v>3</v>
      </c>
      <c r="B16" s="20">
        <v>2086456</v>
      </c>
      <c r="C16" s="20">
        <v>462026</v>
      </c>
      <c r="D16" s="20">
        <v>39952</v>
      </c>
      <c r="E16" s="20">
        <v>65272</v>
      </c>
      <c r="F16" s="20">
        <v>5747</v>
      </c>
      <c r="G16" s="20">
        <v>12692</v>
      </c>
      <c r="H16" s="20">
        <v>20972</v>
      </c>
      <c r="I16" s="20">
        <v>137181</v>
      </c>
      <c r="J16" s="20">
        <v>168878</v>
      </c>
      <c r="K16" s="20">
        <v>0</v>
      </c>
      <c r="L16" s="29">
        <v>870</v>
      </c>
      <c r="M16" s="20">
        <v>0</v>
      </c>
      <c r="N16" s="21">
        <f t="shared" si="0"/>
        <v>3000046</v>
      </c>
      <c r="P16" s="110"/>
      <c r="Q16" s="110"/>
      <c r="R16" s="110"/>
      <c r="T16" s="110"/>
      <c r="V16" s="110"/>
      <c r="W16" s="110"/>
    </row>
    <row r="17" spans="1:23" s="109" customFormat="1" x14ac:dyDescent="0.25">
      <c r="A17" s="8" t="s">
        <v>4</v>
      </c>
      <c r="B17" s="20">
        <v>1701109</v>
      </c>
      <c r="C17" s="20">
        <v>376694</v>
      </c>
      <c r="D17" s="20">
        <v>32573</v>
      </c>
      <c r="E17" s="20">
        <v>53217</v>
      </c>
      <c r="F17" s="20">
        <v>4686</v>
      </c>
      <c r="G17" s="20">
        <v>10348</v>
      </c>
      <c r="H17" s="20">
        <v>20972</v>
      </c>
      <c r="I17" s="20">
        <v>233034</v>
      </c>
      <c r="J17" s="20">
        <v>352111</v>
      </c>
      <c r="K17" s="20">
        <v>0</v>
      </c>
      <c r="L17" s="29">
        <v>61520</v>
      </c>
      <c r="M17" s="20">
        <v>0</v>
      </c>
      <c r="N17" s="21">
        <f t="shared" si="0"/>
        <v>2846264</v>
      </c>
      <c r="P17" s="110"/>
      <c r="Q17" s="110"/>
      <c r="R17" s="110"/>
      <c r="T17" s="110"/>
      <c r="V17" s="110"/>
      <c r="W17" s="110"/>
    </row>
    <row r="18" spans="1:23" s="109" customFormat="1" x14ac:dyDescent="0.25">
      <c r="A18" s="8" t="s">
        <v>5</v>
      </c>
      <c r="B18" s="20">
        <v>1889195</v>
      </c>
      <c r="C18" s="20">
        <v>418344</v>
      </c>
      <c r="D18" s="20">
        <v>36174</v>
      </c>
      <c r="E18" s="20">
        <v>59100</v>
      </c>
      <c r="F18" s="20">
        <v>5204</v>
      </c>
      <c r="G18" s="20">
        <v>11492</v>
      </c>
      <c r="H18" s="20">
        <v>20972</v>
      </c>
      <c r="I18" s="20">
        <v>166637</v>
      </c>
      <c r="J18" s="20">
        <v>224558</v>
      </c>
      <c r="K18" s="20">
        <v>0</v>
      </c>
      <c r="L18" s="29">
        <v>0</v>
      </c>
      <c r="M18" s="20">
        <v>0</v>
      </c>
      <c r="N18" s="21">
        <f t="shared" si="0"/>
        <v>2831676</v>
      </c>
      <c r="P18" s="110"/>
      <c r="Q18" s="110"/>
      <c r="R18" s="110"/>
      <c r="T18" s="110"/>
      <c r="V18" s="110"/>
      <c r="W18" s="110"/>
    </row>
    <row r="19" spans="1:23" s="109" customFormat="1" x14ac:dyDescent="0.25">
      <c r="A19" s="8" t="s">
        <v>6</v>
      </c>
      <c r="B19" s="20">
        <v>2866545</v>
      </c>
      <c r="C19" s="20">
        <v>634770</v>
      </c>
      <c r="D19" s="20">
        <v>54889</v>
      </c>
      <c r="E19" s="20">
        <v>89675</v>
      </c>
      <c r="F19" s="20">
        <v>7896</v>
      </c>
      <c r="G19" s="20">
        <v>17437</v>
      </c>
      <c r="H19" s="20">
        <v>53084</v>
      </c>
      <c r="I19" s="20">
        <v>181491</v>
      </c>
      <c r="J19" s="20">
        <v>194146</v>
      </c>
      <c r="K19" s="20">
        <v>0</v>
      </c>
      <c r="L19" s="29">
        <v>-1045</v>
      </c>
      <c r="M19" s="20">
        <v>0</v>
      </c>
      <c r="N19" s="21">
        <f t="shared" si="0"/>
        <v>4098888</v>
      </c>
      <c r="P19" s="110"/>
      <c r="Q19" s="110"/>
      <c r="R19" s="110"/>
      <c r="T19" s="110"/>
      <c r="V19" s="110"/>
      <c r="W19" s="110"/>
    </row>
    <row r="20" spans="1:23" s="109" customFormat="1" x14ac:dyDescent="0.25">
      <c r="A20" s="8" t="s">
        <v>7</v>
      </c>
      <c r="B20" s="20">
        <v>1648462</v>
      </c>
      <c r="C20" s="20">
        <v>365037</v>
      </c>
      <c r="D20" s="20">
        <v>31565</v>
      </c>
      <c r="E20" s="20">
        <v>51570</v>
      </c>
      <c r="F20" s="20">
        <v>4541</v>
      </c>
      <c r="G20" s="20">
        <v>10027</v>
      </c>
      <c r="H20" s="20">
        <v>20972</v>
      </c>
      <c r="I20" s="20">
        <v>188588</v>
      </c>
      <c r="J20" s="20">
        <v>280724</v>
      </c>
      <c r="K20" s="20">
        <v>0</v>
      </c>
      <c r="L20" s="29">
        <v>0</v>
      </c>
      <c r="M20" s="20">
        <v>0</v>
      </c>
      <c r="N20" s="21">
        <f t="shared" si="0"/>
        <v>2601486</v>
      </c>
      <c r="P20" s="110"/>
      <c r="Q20" s="110"/>
      <c r="R20" s="110"/>
      <c r="T20" s="110"/>
      <c r="V20" s="110"/>
      <c r="W20" s="110"/>
    </row>
    <row r="21" spans="1:23" s="109" customFormat="1" x14ac:dyDescent="0.25">
      <c r="A21" s="8" t="s">
        <v>8</v>
      </c>
      <c r="B21" s="20">
        <v>22290111</v>
      </c>
      <c r="C21" s="20">
        <v>4935939</v>
      </c>
      <c r="D21" s="20">
        <v>426813</v>
      </c>
      <c r="E21" s="20">
        <v>697310</v>
      </c>
      <c r="F21" s="20">
        <v>61399</v>
      </c>
      <c r="G21" s="20">
        <v>135589</v>
      </c>
      <c r="H21" s="20">
        <v>53084</v>
      </c>
      <c r="I21" s="20">
        <v>891489</v>
      </c>
      <c r="J21" s="20">
        <v>199156</v>
      </c>
      <c r="K21" s="20">
        <v>0</v>
      </c>
      <c r="L21" s="29">
        <v>11229</v>
      </c>
      <c r="M21" s="20">
        <v>0</v>
      </c>
      <c r="N21" s="21">
        <f t="shared" si="0"/>
        <v>29702119</v>
      </c>
      <c r="P21" s="110"/>
      <c r="Q21" s="110"/>
      <c r="R21" s="110"/>
      <c r="T21" s="110"/>
      <c r="V21" s="110"/>
      <c r="W21" s="110"/>
    </row>
    <row r="22" spans="1:23" s="109" customFormat="1" x14ac:dyDescent="0.25">
      <c r="A22" s="8" t="s">
        <v>9</v>
      </c>
      <c r="B22" s="20">
        <v>1429795</v>
      </c>
      <c r="C22" s="20">
        <v>316615</v>
      </c>
      <c r="D22" s="20">
        <v>27378</v>
      </c>
      <c r="E22" s="20">
        <v>44729</v>
      </c>
      <c r="F22" s="20">
        <v>3938</v>
      </c>
      <c r="G22" s="20">
        <v>8697</v>
      </c>
      <c r="H22" s="20">
        <v>20972</v>
      </c>
      <c r="I22" s="20">
        <v>122079</v>
      </c>
      <c r="J22" s="20">
        <v>187841</v>
      </c>
      <c r="K22" s="20">
        <v>0</v>
      </c>
      <c r="L22" s="29">
        <v>15339</v>
      </c>
      <c r="M22" s="20">
        <v>0</v>
      </c>
      <c r="N22" s="21">
        <f t="shared" si="0"/>
        <v>2177383</v>
      </c>
      <c r="P22" s="110"/>
      <c r="Q22" s="110"/>
      <c r="R22" s="110"/>
      <c r="T22" s="110"/>
      <c r="V22" s="110"/>
      <c r="W22" s="110"/>
    </row>
    <row r="23" spans="1:23" s="109" customFormat="1" x14ac:dyDescent="0.25">
      <c r="A23" s="8" t="s">
        <v>10</v>
      </c>
      <c r="B23" s="20">
        <v>2059476</v>
      </c>
      <c r="C23" s="20">
        <v>456053</v>
      </c>
      <c r="D23" s="20">
        <v>39435</v>
      </c>
      <c r="E23" s="20">
        <v>64428</v>
      </c>
      <c r="F23" s="20">
        <v>5673</v>
      </c>
      <c r="G23" s="20">
        <v>12528</v>
      </c>
      <c r="H23" s="20">
        <v>20972</v>
      </c>
      <c r="I23" s="20">
        <v>160178</v>
      </c>
      <c r="J23" s="20">
        <v>209568</v>
      </c>
      <c r="K23" s="20">
        <v>0</v>
      </c>
      <c r="L23" s="29">
        <v>34120</v>
      </c>
      <c r="M23" s="20">
        <v>0</v>
      </c>
      <c r="N23" s="21">
        <f t="shared" si="0"/>
        <v>3062431</v>
      </c>
      <c r="P23" s="110"/>
      <c r="Q23" s="110"/>
      <c r="R23" s="110"/>
      <c r="T23" s="110"/>
      <c r="V23" s="110"/>
      <c r="W23" s="110"/>
    </row>
    <row r="24" spans="1:23" s="109" customFormat="1" x14ac:dyDescent="0.25">
      <c r="A24" s="8" t="s">
        <v>11</v>
      </c>
      <c r="B24" s="20">
        <v>5054496</v>
      </c>
      <c r="C24" s="20">
        <v>1119271</v>
      </c>
      <c r="D24" s="20">
        <v>96784</v>
      </c>
      <c r="E24" s="20">
        <v>158122</v>
      </c>
      <c r="F24" s="20">
        <v>13923</v>
      </c>
      <c r="G24" s="20">
        <v>30746</v>
      </c>
      <c r="H24" s="20">
        <v>53084</v>
      </c>
      <c r="I24" s="20">
        <v>282245</v>
      </c>
      <c r="J24" s="20">
        <v>206668</v>
      </c>
      <c r="K24" s="20">
        <v>0</v>
      </c>
      <c r="L24" s="29">
        <v>-1489</v>
      </c>
      <c r="M24" s="20">
        <v>0</v>
      </c>
      <c r="N24" s="21">
        <f t="shared" si="0"/>
        <v>7013850</v>
      </c>
      <c r="P24" s="110"/>
      <c r="Q24" s="110"/>
      <c r="R24" s="110"/>
      <c r="T24" s="110"/>
      <c r="V24" s="110"/>
      <c r="W24" s="110"/>
    </row>
    <row r="25" spans="1:23" s="109" customFormat="1" x14ac:dyDescent="0.25">
      <c r="A25" s="8" t="s">
        <v>12</v>
      </c>
      <c r="B25" s="20">
        <v>2597131</v>
      </c>
      <c r="C25" s="20">
        <v>575111</v>
      </c>
      <c r="D25" s="20">
        <v>49730</v>
      </c>
      <c r="E25" s="20">
        <v>81247</v>
      </c>
      <c r="F25" s="20">
        <v>7154</v>
      </c>
      <c r="G25" s="20">
        <v>15798</v>
      </c>
      <c r="H25" s="20">
        <v>20972</v>
      </c>
      <c r="I25" s="20">
        <v>173386</v>
      </c>
      <c r="J25" s="20">
        <v>190168</v>
      </c>
      <c r="K25" s="20">
        <v>0</v>
      </c>
      <c r="L25" s="29">
        <v>105282</v>
      </c>
      <c r="M25" s="20">
        <v>0</v>
      </c>
      <c r="N25" s="21">
        <f t="shared" si="0"/>
        <v>3815979</v>
      </c>
      <c r="P25" s="110"/>
      <c r="Q25" s="110"/>
      <c r="R25" s="110"/>
      <c r="T25" s="110"/>
      <c r="V25" s="110"/>
      <c r="W25" s="110"/>
    </row>
    <row r="26" spans="1:23" s="109" customFormat="1" x14ac:dyDescent="0.25">
      <c r="A26" s="8" t="s">
        <v>13</v>
      </c>
      <c r="B26" s="20">
        <v>1667671</v>
      </c>
      <c r="C26" s="20">
        <v>369291</v>
      </c>
      <c r="D26" s="20">
        <v>31933</v>
      </c>
      <c r="E26" s="20">
        <v>52170</v>
      </c>
      <c r="F26" s="20">
        <v>4594</v>
      </c>
      <c r="G26" s="20">
        <v>10144</v>
      </c>
      <c r="H26" s="20">
        <v>53084</v>
      </c>
      <c r="I26" s="20">
        <v>141348</v>
      </c>
      <c r="J26" s="20">
        <v>206182</v>
      </c>
      <c r="K26" s="20">
        <v>0</v>
      </c>
      <c r="L26" s="29">
        <v>13220</v>
      </c>
      <c r="M26" s="20">
        <v>0</v>
      </c>
      <c r="N26" s="21">
        <f t="shared" si="0"/>
        <v>2549637</v>
      </c>
      <c r="P26" s="110"/>
      <c r="Q26" s="110"/>
      <c r="R26" s="110"/>
      <c r="T26" s="110"/>
      <c r="V26" s="110"/>
      <c r="W26" s="110"/>
    </row>
    <row r="27" spans="1:23" s="109" customFormat="1" x14ac:dyDescent="0.25">
      <c r="A27" s="8" t="s">
        <v>14</v>
      </c>
      <c r="B27" s="20">
        <v>2920805</v>
      </c>
      <c r="C27" s="20">
        <v>646785</v>
      </c>
      <c r="D27" s="20">
        <v>55928</v>
      </c>
      <c r="E27" s="20">
        <v>91373</v>
      </c>
      <c r="F27" s="20">
        <v>8045</v>
      </c>
      <c r="G27" s="20">
        <v>17767</v>
      </c>
      <c r="H27" s="20">
        <v>53083</v>
      </c>
      <c r="I27" s="20">
        <v>198929</v>
      </c>
      <c r="J27" s="20">
        <v>227682</v>
      </c>
      <c r="K27" s="20">
        <v>0</v>
      </c>
      <c r="L27" s="29">
        <v>254915</v>
      </c>
      <c r="M27" s="20">
        <v>0</v>
      </c>
      <c r="N27" s="21">
        <f t="shared" si="0"/>
        <v>4475312</v>
      </c>
      <c r="P27" s="110"/>
      <c r="Q27" s="110"/>
      <c r="R27" s="110"/>
      <c r="T27" s="110"/>
      <c r="V27" s="110"/>
      <c r="W27" s="110"/>
    </row>
    <row r="28" spans="1:23" s="109" customFormat="1" x14ac:dyDescent="0.25">
      <c r="A28" s="8" t="s">
        <v>15</v>
      </c>
      <c r="B28" s="20">
        <v>2765900</v>
      </c>
      <c r="C28" s="20">
        <v>612483</v>
      </c>
      <c r="D28" s="20">
        <v>52962</v>
      </c>
      <c r="E28" s="20">
        <v>86527</v>
      </c>
      <c r="F28" s="20">
        <v>7619</v>
      </c>
      <c r="G28" s="20">
        <v>16825</v>
      </c>
      <c r="H28" s="20">
        <v>20972</v>
      </c>
      <c r="I28" s="20">
        <v>195930</v>
      </c>
      <c r="J28" s="20">
        <v>214740</v>
      </c>
      <c r="K28" s="20">
        <v>0</v>
      </c>
      <c r="L28" s="29">
        <v>26527</v>
      </c>
      <c r="M28" s="20">
        <v>0</v>
      </c>
      <c r="N28" s="21">
        <f t="shared" si="0"/>
        <v>4000485</v>
      </c>
      <c r="P28" s="110"/>
      <c r="Q28" s="110"/>
      <c r="R28" s="110"/>
      <c r="T28" s="110"/>
      <c r="V28" s="110"/>
      <c r="W28" s="110"/>
    </row>
    <row r="29" spans="1:23" s="109" customFormat="1" x14ac:dyDescent="0.25">
      <c r="A29" s="8" t="s">
        <v>16</v>
      </c>
      <c r="B29" s="20">
        <v>2683640</v>
      </c>
      <c r="C29" s="20">
        <v>594266</v>
      </c>
      <c r="D29" s="20">
        <v>51386</v>
      </c>
      <c r="E29" s="20">
        <v>83953</v>
      </c>
      <c r="F29" s="20">
        <v>7392</v>
      </c>
      <c r="G29" s="20">
        <v>16324</v>
      </c>
      <c r="H29" s="20">
        <v>20972</v>
      </c>
      <c r="I29" s="20">
        <v>198699</v>
      </c>
      <c r="J29" s="20">
        <v>225390</v>
      </c>
      <c r="K29" s="20">
        <v>47</v>
      </c>
      <c r="L29" s="29">
        <v>85401</v>
      </c>
      <c r="M29" s="20">
        <v>0</v>
      </c>
      <c r="N29" s="21">
        <f t="shared" si="0"/>
        <v>3967470</v>
      </c>
      <c r="P29" s="110"/>
      <c r="Q29" s="110"/>
      <c r="R29" s="110"/>
      <c r="T29" s="110"/>
      <c r="V29" s="110"/>
      <c r="W29" s="110"/>
    </row>
    <row r="30" spans="1:23" s="109" customFormat="1" x14ac:dyDescent="0.25">
      <c r="A30" s="8" t="s">
        <v>17</v>
      </c>
      <c r="B30" s="20">
        <v>1899954</v>
      </c>
      <c r="C30" s="20">
        <v>420727</v>
      </c>
      <c r="D30" s="20">
        <v>36380</v>
      </c>
      <c r="E30" s="20">
        <v>59437</v>
      </c>
      <c r="F30" s="20">
        <v>5233</v>
      </c>
      <c r="G30" s="20">
        <v>11557</v>
      </c>
      <c r="H30" s="20">
        <v>20972</v>
      </c>
      <c r="I30" s="20">
        <v>149546</v>
      </c>
      <c r="J30" s="20">
        <v>203907</v>
      </c>
      <c r="K30" s="20">
        <v>0</v>
      </c>
      <c r="L30" s="29">
        <v>36794</v>
      </c>
      <c r="M30" s="20">
        <v>0</v>
      </c>
      <c r="N30" s="21">
        <f t="shared" si="0"/>
        <v>2844507</v>
      </c>
      <c r="P30" s="110"/>
      <c r="Q30" s="110"/>
      <c r="R30" s="110"/>
      <c r="T30" s="110"/>
      <c r="V30" s="110"/>
      <c r="W30" s="110"/>
    </row>
    <row r="31" spans="1:23" s="109" customFormat="1" x14ac:dyDescent="0.25">
      <c r="A31" s="8" t="s">
        <v>18</v>
      </c>
      <c r="B31" s="20">
        <v>2559613</v>
      </c>
      <c r="C31" s="20">
        <v>566802</v>
      </c>
      <c r="D31" s="20">
        <v>49011</v>
      </c>
      <c r="E31" s="20">
        <v>80073</v>
      </c>
      <c r="F31" s="20">
        <v>7051</v>
      </c>
      <c r="G31" s="20">
        <v>15570</v>
      </c>
      <c r="H31" s="20">
        <v>20972</v>
      </c>
      <c r="I31" s="20">
        <v>170195</v>
      </c>
      <c r="J31" s="20">
        <v>187336</v>
      </c>
      <c r="K31" s="20">
        <v>0</v>
      </c>
      <c r="L31" s="29">
        <v>108231</v>
      </c>
      <c r="M31" s="20">
        <v>0</v>
      </c>
      <c r="N31" s="21">
        <f t="shared" si="0"/>
        <v>3764854</v>
      </c>
      <c r="P31" s="110"/>
      <c r="Q31" s="110"/>
      <c r="R31" s="110"/>
      <c r="T31" s="110"/>
      <c r="V31" s="110"/>
      <c r="W31" s="110"/>
    </row>
    <row r="32" spans="1:23" s="109" customFormat="1" x14ac:dyDescent="0.25">
      <c r="A32" s="8" t="s">
        <v>19</v>
      </c>
      <c r="B32" s="20">
        <v>1464354</v>
      </c>
      <c r="C32" s="20">
        <v>324268</v>
      </c>
      <c r="D32" s="20">
        <v>28040</v>
      </c>
      <c r="E32" s="20">
        <v>45810</v>
      </c>
      <c r="F32" s="20">
        <v>4034</v>
      </c>
      <c r="G32" s="20">
        <v>8908</v>
      </c>
      <c r="H32" s="20">
        <v>20972</v>
      </c>
      <c r="I32" s="20">
        <v>138091</v>
      </c>
      <c r="J32" s="20">
        <v>211522</v>
      </c>
      <c r="K32" s="20">
        <v>0</v>
      </c>
      <c r="L32" s="29">
        <v>12688</v>
      </c>
      <c r="M32" s="20">
        <v>0</v>
      </c>
      <c r="N32" s="21">
        <f t="shared" si="0"/>
        <v>2258687</v>
      </c>
      <c r="P32" s="110"/>
      <c r="Q32" s="110"/>
      <c r="R32" s="110"/>
      <c r="T32" s="110"/>
      <c r="V32" s="110"/>
      <c r="W32" s="110"/>
    </row>
    <row r="33" spans="1:23" s="109" customFormat="1" x14ac:dyDescent="0.25">
      <c r="A33" s="8" t="s">
        <v>20</v>
      </c>
      <c r="B33" s="20">
        <v>10833174</v>
      </c>
      <c r="C33" s="20">
        <v>2398906</v>
      </c>
      <c r="D33" s="20">
        <v>207434</v>
      </c>
      <c r="E33" s="20">
        <v>338898</v>
      </c>
      <c r="F33" s="20">
        <v>29841</v>
      </c>
      <c r="G33" s="20">
        <v>65897</v>
      </c>
      <c r="H33" s="20">
        <v>20972</v>
      </c>
      <c r="I33" s="20">
        <v>524612</v>
      </c>
      <c r="J33" s="20">
        <v>208230</v>
      </c>
      <c r="K33" s="20">
        <v>0</v>
      </c>
      <c r="L33" s="29">
        <v>-2821</v>
      </c>
      <c r="M33" s="20">
        <v>0</v>
      </c>
      <c r="N33" s="21">
        <f t="shared" si="0"/>
        <v>14625143</v>
      </c>
      <c r="P33" s="110"/>
      <c r="Q33" s="110"/>
      <c r="R33" s="110"/>
      <c r="T33" s="110"/>
      <c r="V33" s="110"/>
      <c r="W33" s="110"/>
    </row>
    <row r="34" spans="1:23" s="109" customFormat="1" x14ac:dyDescent="0.25">
      <c r="A34" s="8" t="s">
        <v>21</v>
      </c>
      <c r="B34" s="20">
        <v>51087999</v>
      </c>
      <c r="C34" s="20">
        <v>11312969</v>
      </c>
      <c r="D34" s="20">
        <v>978237</v>
      </c>
      <c r="E34" s="20">
        <v>1598206</v>
      </c>
      <c r="F34" s="20">
        <v>140725</v>
      </c>
      <c r="G34" s="20">
        <v>310765</v>
      </c>
      <c r="H34" s="20">
        <v>53084</v>
      </c>
      <c r="I34" s="20">
        <v>2160918</v>
      </c>
      <c r="J34" s="20">
        <v>223637</v>
      </c>
      <c r="K34" s="20">
        <v>0</v>
      </c>
      <c r="L34" s="29">
        <v>6127922</v>
      </c>
      <c r="M34" s="20">
        <v>0</v>
      </c>
      <c r="N34" s="21">
        <f t="shared" si="0"/>
        <v>73994462</v>
      </c>
      <c r="P34" s="110"/>
      <c r="Q34" s="110"/>
      <c r="R34" s="110"/>
      <c r="T34" s="110"/>
      <c r="V34" s="110"/>
      <c r="W34" s="110"/>
    </row>
    <row r="35" spans="1:23" s="109" customFormat="1" x14ac:dyDescent="0.25">
      <c r="A35" s="8" t="s">
        <v>22</v>
      </c>
      <c r="B35" s="20">
        <v>1837568</v>
      </c>
      <c r="C35" s="20">
        <v>406912</v>
      </c>
      <c r="D35" s="20">
        <v>35186</v>
      </c>
      <c r="E35" s="20">
        <v>57485</v>
      </c>
      <c r="F35" s="20">
        <v>5062</v>
      </c>
      <c r="G35" s="20">
        <v>11178</v>
      </c>
      <c r="H35" s="20">
        <v>53084</v>
      </c>
      <c r="I35" s="20">
        <v>136526</v>
      </c>
      <c r="J35" s="20">
        <v>195474</v>
      </c>
      <c r="K35" s="20">
        <v>0</v>
      </c>
      <c r="L35" s="29">
        <v>0</v>
      </c>
      <c r="M35" s="20">
        <v>0</v>
      </c>
      <c r="N35" s="21">
        <f t="shared" si="0"/>
        <v>2738475</v>
      </c>
      <c r="P35" s="110"/>
      <c r="Q35" s="110"/>
      <c r="R35" s="110"/>
      <c r="T35" s="110"/>
      <c r="V35" s="110"/>
      <c r="W35" s="110"/>
    </row>
    <row r="36" spans="1:23" s="109" customFormat="1" x14ac:dyDescent="0.25">
      <c r="A36" s="8" t="s">
        <v>23</v>
      </c>
      <c r="B36" s="20">
        <v>1976094</v>
      </c>
      <c r="C36" s="20">
        <v>437588</v>
      </c>
      <c r="D36" s="20">
        <v>37838</v>
      </c>
      <c r="E36" s="20">
        <v>61819</v>
      </c>
      <c r="F36" s="20">
        <v>5443</v>
      </c>
      <c r="G36" s="20">
        <v>12020</v>
      </c>
      <c r="H36" s="20">
        <v>53084</v>
      </c>
      <c r="I36" s="20">
        <v>181936</v>
      </c>
      <c r="J36" s="20">
        <v>256369</v>
      </c>
      <c r="K36" s="20">
        <v>0</v>
      </c>
      <c r="L36" s="29">
        <v>-351</v>
      </c>
      <c r="M36" s="20">
        <v>0</v>
      </c>
      <c r="N36" s="21">
        <f t="shared" si="0"/>
        <v>3021840</v>
      </c>
      <c r="P36" s="110"/>
      <c r="Q36" s="110"/>
      <c r="R36" s="110"/>
      <c r="T36" s="110"/>
      <c r="V36" s="110"/>
      <c r="W36" s="110"/>
    </row>
    <row r="37" spans="1:23" s="109" customFormat="1" x14ac:dyDescent="0.25">
      <c r="A37" s="8" t="s">
        <v>24</v>
      </c>
      <c r="B37" s="20">
        <v>3765476</v>
      </c>
      <c r="C37" s="20">
        <v>833830</v>
      </c>
      <c r="D37" s="20">
        <v>72102</v>
      </c>
      <c r="E37" s="20">
        <v>117797</v>
      </c>
      <c r="F37" s="20">
        <v>10372</v>
      </c>
      <c r="G37" s="20">
        <v>22905</v>
      </c>
      <c r="H37" s="20">
        <v>53084</v>
      </c>
      <c r="I37" s="20">
        <v>226332</v>
      </c>
      <c r="J37" s="20">
        <v>208202</v>
      </c>
      <c r="K37" s="20">
        <v>0</v>
      </c>
      <c r="L37" s="29">
        <v>508757</v>
      </c>
      <c r="M37" s="20">
        <v>0</v>
      </c>
      <c r="N37" s="21">
        <f t="shared" si="0"/>
        <v>5818857</v>
      </c>
      <c r="P37" s="110"/>
      <c r="Q37" s="110"/>
      <c r="R37" s="110"/>
      <c r="T37" s="110"/>
      <c r="V37" s="110"/>
      <c r="W37" s="110"/>
    </row>
    <row r="38" spans="1:23" s="109" customFormat="1" x14ac:dyDescent="0.25">
      <c r="A38" s="8" t="s">
        <v>25</v>
      </c>
      <c r="B38" s="20">
        <v>1600299</v>
      </c>
      <c r="C38" s="20">
        <v>354371</v>
      </c>
      <c r="D38" s="20">
        <v>30642</v>
      </c>
      <c r="E38" s="20">
        <v>50063</v>
      </c>
      <c r="F38" s="20">
        <v>4408</v>
      </c>
      <c r="G38" s="20">
        <v>9735</v>
      </c>
      <c r="H38" s="20">
        <v>20972</v>
      </c>
      <c r="I38" s="20">
        <v>155453</v>
      </c>
      <c r="J38" s="20">
        <v>229652</v>
      </c>
      <c r="K38" s="20">
        <v>0</v>
      </c>
      <c r="L38" s="29">
        <v>0</v>
      </c>
      <c r="M38" s="20">
        <v>0</v>
      </c>
      <c r="N38" s="21">
        <f t="shared" si="0"/>
        <v>2455595</v>
      </c>
      <c r="P38" s="110"/>
      <c r="Q38" s="110"/>
      <c r="R38" s="110"/>
      <c r="T38" s="110"/>
      <c r="V38" s="110"/>
      <c r="W38" s="110"/>
    </row>
    <row r="39" spans="1:23" s="109" customFormat="1" x14ac:dyDescent="0.25">
      <c r="A39" s="8" t="s">
        <v>26</v>
      </c>
      <c r="B39" s="20">
        <v>42284921</v>
      </c>
      <c r="C39" s="20">
        <v>9363607</v>
      </c>
      <c r="D39" s="20">
        <v>809675</v>
      </c>
      <c r="E39" s="20">
        <v>1322816</v>
      </c>
      <c r="F39" s="20">
        <v>116476</v>
      </c>
      <c r="G39" s="20">
        <v>257216</v>
      </c>
      <c r="H39" s="20">
        <v>53084</v>
      </c>
      <c r="I39" s="20">
        <v>1705179</v>
      </c>
      <c r="J39" s="20">
        <v>192314</v>
      </c>
      <c r="K39" s="20">
        <v>0</v>
      </c>
      <c r="L39" s="29">
        <v>7605377</v>
      </c>
      <c r="M39" s="20">
        <v>0</v>
      </c>
      <c r="N39" s="21">
        <f t="shared" si="0"/>
        <v>63710665</v>
      </c>
      <c r="P39" s="110"/>
      <c r="Q39" s="110"/>
      <c r="R39" s="110"/>
      <c r="T39" s="110"/>
      <c r="V39" s="110"/>
      <c r="W39" s="110"/>
    </row>
    <row r="40" spans="1:23" s="109" customFormat="1" x14ac:dyDescent="0.25">
      <c r="A40" s="8" t="s">
        <v>27</v>
      </c>
      <c r="B40" s="20">
        <v>1672267</v>
      </c>
      <c r="C40" s="20">
        <v>370309</v>
      </c>
      <c r="D40" s="20">
        <v>32021</v>
      </c>
      <c r="E40" s="20">
        <v>52314</v>
      </c>
      <c r="F40" s="20">
        <v>4606</v>
      </c>
      <c r="G40" s="20">
        <v>10172</v>
      </c>
      <c r="H40" s="20">
        <v>20972</v>
      </c>
      <c r="I40" s="20">
        <v>140424</v>
      </c>
      <c r="J40" s="20">
        <v>204641</v>
      </c>
      <c r="K40" s="20">
        <v>32</v>
      </c>
      <c r="L40" s="29">
        <v>0</v>
      </c>
      <c r="M40" s="20">
        <v>0</v>
      </c>
      <c r="N40" s="21">
        <f t="shared" si="0"/>
        <v>2507758</v>
      </c>
      <c r="P40" s="110"/>
      <c r="Q40" s="110"/>
      <c r="R40" s="110"/>
      <c r="T40" s="110"/>
      <c r="V40" s="110"/>
      <c r="W40" s="110"/>
    </row>
    <row r="41" spans="1:23" s="109" customFormat="1" x14ac:dyDescent="0.25">
      <c r="A41" s="8" t="s">
        <v>28</v>
      </c>
      <c r="B41" s="20">
        <v>2438131</v>
      </c>
      <c r="C41" s="20">
        <v>539902</v>
      </c>
      <c r="D41" s="20">
        <v>46685</v>
      </c>
      <c r="E41" s="20">
        <v>76273</v>
      </c>
      <c r="F41" s="20">
        <v>6716</v>
      </c>
      <c r="G41" s="20">
        <v>14831</v>
      </c>
      <c r="H41" s="20">
        <v>20972</v>
      </c>
      <c r="I41" s="20">
        <v>177395</v>
      </c>
      <c r="J41" s="20">
        <v>207817</v>
      </c>
      <c r="K41" s="20">
        <v>0</v>
      </c>
      <c r="L41" s="29">
        <v>146107</v>
      </c>
      <c r="M41" s="20">
        <v>0</v>
      </c>
      <c r="N41" s="21">
        <f t="shared" si="0"/>
        <v>3674829</v>
      </c>
      <c r="P41" s="110"/>
      <c r="Q41" s="110"/>
      <c r="R41" s="110"/>
      <c r="T41" s="110"/>
      <c r="V41" s="110"/>
      <c r="W41" s="110"/>
    </row>
    <row r="42" spans="1:23" s="109" customFormat="1" x14ac:dyDescent="0.25">
      <c r="A42" s="8" t="s">
        <v>29</v>
      </c>
      <c r="B42" s="20">
        <v>2462551</v>
      </c>
      <c r="C42" s="20">
        <v>545309</v>
      </c>
      <c r="D42" s="20">
        <v>47153</v>
      </c>
      <c r="E42" s="20">
        <v>77037</v>
      </c>
      <c r="F42" s="20">
        <v>6783</v>
      </c>
      <c r="G42" s="20">
        <v>14980</v>
      </c>
      <c r="H42" s="20">
        <v>20972</v>
      </c>
      <c r="I42" s="20">
        <v>159627</v>
      </c>
      <c r="J42" s="20">
        <v>176416</v>
      </c>
      <c r="K42" s="20">
        <v>0</v>
      </c>
      <c r="L42" s="29">
        <v>0</v>
      </c>
      <c r="M42" s="20">
        <v>0</v>
      </c>
      <c r="N42" s="21">
        <f t="shared" si="0"/>
        <v>3510828</v>
      </c>
      <c r="P42" s="110"/>
      <c r="Q42" s="110"/>
      <c r="R42" s="110"/>
      <c r="T42" s="110"/>
      <c r="V42" s="110"/>
      <c r="W42" s="110"/>
    </row>
    <row r="43" spans="1:23" s="109" customFormat="1" ht="12.75" customHeight="1" x14ac:dyDescent="0.25">
      <c r="A43" s="8" t="s">
        <v>30</v>
      </c>
      <c r="B43" s="20">
        <v>1467223</v>
      </c>
      <c r="C43" s="20">
        <v>324903</v>
      </c>
      <c r="D43" s="20">
        <v>28094</v>
      </c>
      <c r="E43" s="20">
        <v>45900</v>
      </c>
      <c r="F43" s="20">
        <v>4042</v>
      </c>
      <c r="G43" s="20">
        <v>8925</v>
      </c>
      <c r="H43" s="20">
        <v>20972</v>
      </c>
      <c r="I43" s="20">
        <v>127406</v>
      </c>
      <c r="J43" s="20">
        <v>194988</v>
      </c>
      <c r="K43" s="20">
        <v>0</v>
      </c>
      <c r="L43" s="29">
        <v>1290</v>
      </c>
      <c r="M43" s="20">
        <v>0</v>
      </c>
      <c r="N43" s="21">
        <f t="shared" si="0"/>
        <v>2223743</v>
      </c>
      <c r="P43" s="110"/>
      <c r="Q43" s="110"/>
      <c r="R43" s="110"/>
      <c r="T43" s="110"/>
      <c r="V43" s="110"/>
      <c r="W43" s="110"/>
    </row>
    <row r="44" spans="1:23" s="109" customFormat="1" x14ac:dyDescent="0.25">
      <c r="A44" s="8" t="s">
        <v>31</v>
      </c>
      <c r="B44" s="20">
        <v>74597644</v>
      </c>
      <c r="C44" s="20">
        <v>16518964</v>
      </c>
      <c r="D44" s="20">
        <v>1428401</v>
      </c>
      <c r="E44" s="20">
        <v>2333668</v>
      </c>
      <c r="F44" s="20">
        <v>205484</v>
      </c>
      <c r="G44" s="20">
        <v>453773</v>
      </c>
      <c r="H44" s="20">
        <v>53083</v>
      </c>
      <c r="I44" s="20">
        <v>2775563</v>
      </c>
      <c r="J44" s="20">
        <v>235021</v>
      </c>
      <c r="K44" s="20">
        <v>0</v>
      </c>
      <c r="L44" s="29">
        <v>723165</v>
      </c>
      <c r="M44" s="20">
        <v>0</v>
      </c>
      <c r="N44" s="21">
        <f t="shared" si="0"/>
        <v>99324766</v>
      </c>
      <c r="P44" s="110"/>
      <c r="Q44" s="110"/>
      <c r="R44" s="110"/>
      <c r="T44" s="110"/>
      <c r="V44" s="110"/>
      <c r="W44" s="110"/>
    </row>
    <row r="45" spans="1:23" s="109" customFormat="1" x14ac:dyDescent="0.25">
      <c r="A45" s="8" t="s">
        <v>32</v>
      </c>
      <c r="B45" s="20">
        <v>14699786</v>
      </c>
      <c r="C45" s="20">
        <v>3255132</v>
      </c>
      <c r="D45" s="20">
        <v>281473</v>
      </c>
      <c r="E45" s="20">
        <v>459859</v>
      </c>
      <c r="F45" s="20">
        <v>40491</v>
      </c>
      <c r="G45" s="20">
        <v>89418</v>
      </c>
      <c r="H45" s="20">
        <v>53084</v>
      </c>
      <c r="I45" s="20">
        <v>633377</v>
      </c>
      <c r="J45" s="20">
        <v>225173</v>
      </c>
      <c r="K45" s="20">
        <v>0</v>
      </c>
      <c r="L45" s="29">
        <v>-20167</v>
      </c>
      <c r="M45" s="20">
        <v>0</v>
      </c>
      <c r="N45" s="21">
        <f t="shared" si="0"/>
        <v>19717626</v>
      </c>
      <c r="P45" s="110"/>
      <c r="Q45" s="110"/>
      <c r="R45" s="110"/>
      <c r="T45" s="110"/>
      <c r="V45" s="110"/>
      <c r="W45" s="110"/>
    </row>
    <row r="46" spans="1:23" s="109" customFormat="1" x14ac:dyDescent="0.25">
      <c r="A46" s="8" t="s">
        <v>33</v>
      </c>
      <c r="B46" s="20">
        <v>1906968</v>
      </c>
      <c r="C46" s="20">
        <v>422280</v>
      </c>
      <c r="D46" s="20">
        <v>36515</v>
      </c>
      <c r="E46" s="20">
        <v>59656</v>
      </c>
      <c r="F46" s="20">
        <v>5253</v>
      </c>
      <c r="G46" s="20">
        <v>11600</v>
      </c>
      <c r="H46" s="20">
        <v>20972</v>
      </c>
      <c r="I46" s="20">
        <v>138044</v>
      </c>
      <c r="J46" s="20">
        <v>178986</v>
      </c>
      <c r="K46" s="20">
        <v>0</v>
      </c>
      <c r="L46" s="29">
        <v>0</v>
      </c>
      <c r="M46" s="20">
        <v>0</v>
      </c>
      <c r="N46" s="21">
        <f t="shared" si="0"/>
        <v>2780274</v>
      </c>
      <c r="P46" s="110"/>
      <c r="Q46" s="110"/>
      <c r="R46" s="110"/>
      <c r="T46" s="110"/>
      <c r="V46" s="110"/>
      <c r="W46" s="110"/>
    </row>
    <row r="47" spans="1:23" s="109" customFormat="1" x14ac:dyDescent="0.25">
      <c r="A47" s="8" t="s">
        <v>34</v>
      </c>
      <c r="B47" s="20">
        <v>5884468</v>
      </c>
      <c r="C47" s="20">
        <v>1303060</v>
      </c>
      <c r="D47" s="20">
        <v>112676</v>
      </c>
      <c r="E47" s="20">
        <v>184086</v>
      </c>
      <c r="F47" s="20">
        <v>16209</v>
      </c>
      <c r="G47" s="20">
        <v>35795</v>
      </c>
      <c r="H47" s="20">
        <v>53084</v>
      </c>
      <c r="I47" s="20">
        <v>313829</v>
      </c>
      <c r="J47" s="20">
        <v>197751</v>
      </c>
      <c r="K47" s="20">
        <v>0</v>
      </c>
      <c r="L47" s="29">
        <v>-34954</v>
      </c>
      <c r="M47" s="20">
        <v>0</v>
      </c>
      <c r="N47" s="21">
        <f t="shared" si="0"/>
        <v>8066004</v>
      </c>
      <c r="P47" s="110"/>
      <c r="Q47" s="110"/>
      <c r="R47" s="110"/>
      <c r="T47" s="110"/>
      <c r="V47" s="110"/>
      <c r="W47" s="110"/>
    </row>
    <row r="48" spans="1:23" s="109" customFormat="1" x14ac:dyDescent="0.25">
      <c r="A48" s="8" t="s">
        <v>35</v>
      </c>
      <c r="B48" s="20">
        <v>1365576</v>
      </c>
      <c r="C48" s="20">
        <v>302409</v>
      </c>
      <c r="D48" s="20">
        <v>26149</v>
      </c>
      <c r="E48" s="20">
        <v>42720</v>
      </c>
      <c r="F48" s="20">
        <v>3762</v>
      </c>
      <c r="G48" s="20">
        <v>8307</v>
      </c>
      <c r="H48" s="20">
        <v>20972</v>
      </c>
      <c r="I48" s="20">
        <v>96019</v>
      </c>
      <c r="J48" s="20">
        <v>150093</v>
      </c>
      <c r="K48" s="20">
        <v>0</v>
      </c>
      <c r="L48" s="29">
        <v>0</v>
      </c>
      <c r="M48" s="20">
        <v>0</v>
      </c>
      <c r="N48" s="21">
        <f t="shared" si="0"/>
        <v>2016007</v>
      </c>
      <c r="P48" s="110"/>
      <c r="Q48" s="110"/>
      <c r="R48" s="110"/>
      <c r="T48" s="110"/>
      <c r="V48" s="110"/>
      <c r="W48" s="110"/>
    </row>
    <row r="49" spans="1:23" s="109" customFormat="1" x14ac:dyDescent="0.25">
      <c r="A49" s="8" t="s">
        <v>36</v>
      </c>
      <c r="B49" s="20">
        <v>3353661</v>
      </c>
      <c r="C49" s="20">
        <v>742637</v>
      </c>
      <c r="D49" s="20">
        <v>64216</v>
      </c>
      <c r="E49" s="20">
        <v>104914</v>
      </c>
      <c r="F49" s="20">
        <v>9238</v>
      </c>
      <c r="G49" s="20">
        <v>20400</v>
      </c>
      <c r="H49" s="20">
        <v>20972</v>
      </c>
      <c r="I49" s="20">
        <v>236740</v>
      </c>
      <c r="J49" s="20">
        <v>240597</v>
      </c>
      <c r="K49" s="20">
        <v>0</v>
      </c>
      <c r="L49" s="29">
        <v>76488</v>
      </c>
      <c r="M49" s="20">
        <v>0</v>
      </c>
      <c r="N49" s="21">
        <f t="shared" si="0"/>
        <v>4869863</v>
      </c>
      <c r="P49" s="110"/>
      <c r="Q49" s="110"/>
      <c r="R49" s="110"/>
      <c r="T49" s="110"/>
      <c r="V49" s="110"/>
      <c r="W49" s="110"/>
    </row>
    <row r="50" spans="1:23" s="109" customFormat="1" x14ac:dyDescent="0.25">
      <c r="A50" s="8" t="s">
        <v>37</v>
      </c>
      <c r="B50" s="20">
        <v>30121648</v>
      </c>
      <c r="C50" s="20">
        <v>6670163</v>
      </c>
      <c r="D50" s="20">
        <v>576771</v>
      </c>
      <c r="E50" s="20">
        <v>942307</v>
      </c>
      <c r="F50" s="20">
        <v>82972</v>
      </c>
      <c r="G50" s="20">
        <v>183228</v>
      </c>
      <c r="H50" s="20">
        <v>20972</v>
      </c>
      <c r="I50" s="20">
        <v>1236766</v>
      </c>
      <c r="J50" s="20">
        <v>204444</v>
      </c>
      <c r="K50" s="20">
        <v>0</v>
      </c>
      <c r="L50" s="29">
        <v>4859735</v>
      </c>
      <c r="M50" s="20">
        <v>0</v>
      </c>
      <c r="N50" s="21">
        <f t="shared" si="0"/>
        <v>44899006</v>
      </c>
      <c r="P50" s="110"/>
      <c r="Q50" s="110"/>
      <c r="R50" s="110"/>
      <c r="T50" s="110"/>
      <c r="V50" s="110"/>
      <c r="W50" s="110"/>
    </row>
    <row r="51" spans="1:23" s="109" customFormat="1" x14ac:dyDescent="0.25">
      <c r="A51" s="8" t="s">
        <v>38</v>
      </c>
      <c r="B51" s="20">
        <v>3768892</v>
      </c>
      <c r="C51" s="20">
        <v>834586</v>
      </c>
      <c r="D51" s="20">
        <v>72167</v>
      </c>
      <c r="E51" s="20">
        <v>117904</v>
      </c>
      <c r="F51" s="20">
        <v>10382</v>
      </c>
      <c r="G51" s="20">
        <v>22926</v>
      </c>
      <c r="H51" s="20">
        <v>20972</v>
      </c>
      <c r="I51" s="20">
        <v>261588</v>
      </c>
      <c r="J51" s="20">
        <v>253309</v>
      </c>
      <c r="K51" s="20">
        <v>0</v>
      </c>
      <c r="L51" s="29">
        <v>365621</v>
      </c>
      <c r="M51" s="20">
        <v>0</v>
      </c>
      <c r="N51" s="21">
        <f t="shared" si="0"/>
        <v>5728347</v>
      </c>
      <c r="P51" s="110"/>
      <c r="Q51" s="110"/>
      <c r="R51" s="110"/>
      <c r="T51" s="110"/>
      <c r="V51" s="110"/>
      <c r="W51" s="110"/>
    </row>
    <row r="52" spans="1:23" s="109" customFormat="1" x14ac:dyDescent="0.25">
      <c r="A52" s="8" t="s">
        <v>39</v>
      </c>
      <c r="B52" s="20">
        <v>7324066</v>
      </c>
      <c r="C52" s="20">
        <v>1621847</v>
      </c>
      <c r="D52" s="20">
        <v>140242</v>
      </c>
      <c r="E52" s="20">
        <v>229122</v>
      </c>
      <c r="F52" s="20">
        <v>20175</v>
      </c>
      <c r="G52" s="20">
        <v>44552</v>
      </c>
      <c r="H52" s="20">
        <v>53083</v>
      </c>
      <c r="I52" s="20">
        <v>351431</v>
      </c>
      <c r="J52" s="20">
        <v>206369</v>
      </c>
      <c r="K52" s="20">
        <v>0</v>
      </c>
      <c r="L52" s="29">
        <v>532191</v>
      </c>
      <c r="M52" s="20">
        <v>0</v>
      </c>
      <c r="N52" s="21">
        <f t="shared" si="0"/>
        <v>10523078</v>
      </c>
      <c r="P52" s="110"/>
      <c r="Q52" s="110"/>
      <c r="R52" s="110"/>
      <c r="T52" s="110"/>
      <c r="V52" s="110"/>
      <c r="W52" s="110"/>
    </row>
    <row r="53" spans="1:23" s="109" customFormat="1" x14ac:dyDescent="0.25">
      <c r="A53" s="8" t="s">
        <v>40</v>
      </c>
      <c r="B53" s="20">
        <v>34430239</v>
      </c>
      <c r="C53" s="20">
        <v>7624260</v>
      </c>
      <c r="D53" s="20">
        <v>659273</v>
      </c>
      <c r="E53" s="20">
        <v>1077095</v>
      </c>
      <c r="F53" s="20">
        <v>94840</v>
      </c>
      <c r="G53" s="20">
        <v>209437</v>
      </c>
      <c r="H53" s="20">
        <v>20971</v>
      </c>
      <c r="I53" s="20">
        <v>1429965</v>
      </c>
      <c r="J53" s="20">
        <v>202227</v>
      </c>
      <c r="K53" s="20">
        <v>0</v>
      </c>
      <c r="L53" s="29">
        <v>2212646</v>
      </c>
      <c r="M53" s="20">
        <v>0</v>
      </c>
      <c r="N53" s="21">
        <f t="shared" si="0"/>
        <v>47960953</v>
      </c>
      <c r="P53" s="110"/>
      <c r="Q53" s="110"/>
      <c r="R53" s="110"/>
      <c r="T53" s="110"/>
      <c r="V53" s="110"/>
      <c r="W53" s="110"/>
    </row>
    <row r="54" spans="1:23" s="109" customFormat="1" x14ac:dyDescent="0.25">
      <c r="A54" s="8" t="s">
        <v>41</v>
      </c>
      <c r="B54" s="20">
        <v>1807945</v>
      </c>
      <c r="C54" s="20">
        <v>400353</v>
      </c>
      <c r="D54" s="20">
        <v>34619</v>
      </c>
      <c r="E54" s="20">
        <v>56559</v>
      </c>
      <c r="F54" s="20">
        <v>4980</v>
      </c>
      <c r="G54" s="20">
        <v>10998</v>
      </c>
      <c r="H54" s="20">
        <v>20972</v>
      </c>
      <c r="I54" s="20">
        <v>156894</v>
      </c>
      <c r="J54" s="20">
        <v>221959</v>
      </c>
      <c r="K54" s="20">
        <v>0</v>
      </c>
      <c r="L54" s="29">
        <v>0</v>
      </c>
      <c r="M54" s="20">
        <v>0</v>
      </c>
      <c r="N54" s="21">
        <f t="shared" si="0"/>
        <v>2715279</v>
      </c>
      <c r="P54" s="110"/>
      <c r="Q54" s="110"/>
      <c r="R54" s="110"/>
      <c r="T54" s="110"/>
      <c r="V54" s="110"/>
      <c r="W54" s="110"/>
    </row>
    <row r="55" spans="1:23" s="109" customFormat="1" ht="14.4" thickBot="1" x14ac:dyDescent="0.3">
      <c r="A55" s="171" t="s">
        <v>42</v>
      </c>
      <c r="B55" s="172">
        <v>3265193</v>
      </c>
      <c r="C55" s="172">
        <v>723049</v>
      </c>
      <c r="D55" s="172">
        <v>62522</v>
      </c>
      <c r="E55" s="172">
        <v>102146</v>
      </c>
      <c r="F55" s="172">
        <v>8994</v>
      </c>
      <c r="G55" s="172">
        <v>19862</v>
      </c>
      <c r="H55" s="172">
        <v>20972</v>
      </c>
      <c r="I55" s="172">
        <v>262096</v>
      </c>
      <c r="J55" s="172">
        <v>290453</v>
      </c>
      <c r="K55" s="172">
        <v>0</v>
      </c>
      <c r="L55" s="172">
        <v>0</v>
      </c>
      <c r="M55" s="172">
        <v>0</v>
      </c>
      <c r="N55" s="173">
        <f t="shared" si="0"/>
        <v>4755287</v>
      </c>
      <c r="P55" s="110"/>
      <c r="Q55" s="110"/>
      <c r="R55" s="110"/>
      <c r="T55" s="110"/>
      <c r="V55" s="110"/>
      <c r="W55" s="110"/>
    </row>
    <row r="56" spans="1:23" s="109" customFormat="1" ht="14.4" thickBot="1" x14ac:dyDescent="0.3">
      <c r="A56" s="39" t="s">
        <v>43</v>
      </c>
      <c r="B56" s="37">
        <f>SUM(B13:B55)</f>
        <v>396008617</v>
      </c>
      <c r="C56" s="37">
        <f t="shared" ref="C56:J56" si="1">SUM(C13:C55)</f>
        <v>87692477</v>
      </c>
      <c r="D56" s="37">
        <f t="shared" si="1"/>
        <v>7582802</v>
      </c>
      <c r="E56" s="37">
        <f t="shared" si="1"/>
        <v>12388495</v>
      </c>
      <c r="F56" s="37">
        <f>SUM(F13:F55)</f>
        <v>1090829</v>
      </c>
      <c r="G56" s="37">
        <f t="shared" si="1"/>
        <v>2408894</v>
      </c>
      <c r="H56" s="37">
        <f t="shared" si="1"/>
        <v>1415583</v>
      </c>
      <c r="I56" s="37">
        <f>SUM(I13:I55)</f>
        <v>18810972</v>
      </c>
      <c r="J56" s="37">
        <f t="shared" si="1"/>
        <v>9150722</v>
      </c>
      <c r="K56" s="37">
        <f>SUM(K13:K55)</f>
        <v>116</v>
      </c>
      <c r="L56" s="37">
        <f>SUM(L13:L55)</f>
        <v>26027789</v>
      </c>
      <c r="M56" s="37">
        <f>SUM(M13:M55)</f>
        <v>0</v>
      </c>
      <c r="N56" s="38">
        <f>SUM(N13:N55)</f>
        <v>562577296</v>
      </c>
      <c r="P56" s="141"/>
      <c r="Q56" s="110"/>
      <c r="R56" s="110"/>
      <c r="T56" s="110"/>
      <c r="V56" s="110"/>
      <c r="W56" s="110"/>
    </row>
    <row r="58" spans="1:23" s="112" customFormat="1" x14ac:dyDescent="0.25"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4"/>
    </row>
    <row r="59" spans="1:23" s="112" customFormat="1" ht="15.6" x14ac:dyDescent="0.3">
      <c r="A59" s="115"/>
      <c r="P59" s="140"/>
      <c r="Q59" s="140"/>
    </row>
    <row r="60" spans="1:23" s="109" customFormat="1" x14ac:dyDescent="0.25">
      <c r="A60" s="116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</row>
    <row r="61" spans="1:23" s="109" customFormat="1" x14ac:dyDescent="0.25"/>
    <row r="62" spans="1:23" s="109" customFormat="1" x14ac:dyDescent="0.25"/>
    <row r="63" spans="1:23" s="109" customFormat="1" x14ac:dyDescent="0.25"/>
    <row r="64" spans="1:23" s="109" customFormat="1" x14ac:dyDescent="0.25"/>
    <row r="65" spans="2:14" s="109" customFormat="1" x14ac:dyDescent="0.25"/>
    <row r="66" spans="2:14" s="109" customFormat="1" x14ac:dyDescent="0.25"/>
    <row r="67" spans="2:14" s="109" customFormat="1" x14ac:dyDescent="0.25"/>
    <row r="68" spans="2:14" s="109" customFormat="1" x14ac:dyDescent="0.25"/>
    <row r="69" spans="2:14" s="109" customFormat="1" x14ac:dyDescent="0.25"/>
    <row r="70" spans="2:14" s="109" customFormat="1" x14ac:dyDescent="0.25"/>
    <row r="71" spans="2:14" s="109" customFormat="1" ht="12.75" customHeight="1" x14ac:dyDescent="0.25">
      <c r="B71" s="117"/>
      <c r="C71" s="192" t="s">
        <v>121</v>
      </c>
      <c r="D71" s="192"/>
      <c r="E71" s="192"/>
      <c r="F71" s="192"/>
      <c r="G71" s="192"/>
      <c r="H71" s="192"/>
      <c r="I71" s="192"/>
      <c r="J71" s="192"/>
      <c r="K71" s="118"/>
      <c r="L71" s="117"/>
      <c r="M71" s="117"/>
      <c r="N71" s="117"/>
    </row>
    <row r="72" spans="2:14" s="109" customFormat="1" ht="12.75" customHeight="1" x14ac:dyDescent="0.25">
      <c r="C72" s="189" t="s">
        <v>122</v>
      </c>
      <c r="D72" s="189"/>
      <c r="E72" s="189"/>
      <c r="F72" s="189"/>
      <c r="G72" s="189"/>
      <c r="H72" s="189"/>
      <c r="I72" s="189"/>
      <c r="J72" s="189"/>
      <c r="K72" s="119"/>
    </row>
    <row r="73" spans="2:14" s="109" customFormat="1" x14ac:dyDescent="0.25">
      <c r="G73" s="120"/>
      <c r="H73" s="121" t="s">
        <v>44</v>
      </c>
      <c r="I73" s="119"/>
      <c r="J73" s="121" t="s">
        <v>45</v>
      </c>
      <c r="K73" s="121"/>
    </row>
    <row r="74" spans="2:14" s="109" customFormat="1" x14ac:dyDescent="0.25"/>
    <row r="75" spans="2:14" s="109" customFormat="1" x14ac:dyDescent="0.25">
      <c r="C75" s="122" t="s">
        <v>46</v>
      </c>
      <c r="D75" s="111"/>
      <c r="E75" s="111"/>
      <c r="F75" s="111"/>
      <c r="G75" s="123"/>
      <c r="H75" s="113">
        <v>1980043082</v>
      </c>
      <c r="I75" s="121" t="s">
        <v>47</v>
      </c>
      <c r="J75" s="113">
        <v>396008617</v>
      </c>
      <c r="K75" s="113"/>
    </row>
    <row r="76" spans="2:14" s="109" customFormat="1" x14ac:dyDescent="0.25">
      <c r="C76" s="122"/>
      <c r="D76" s="111"/>
      <c r="E76" s="111"/>
      <c r="F76" s="111"/>
      <c r="G76" s="123"/>
      <c r="H76" s="113"/>
      <c r="I76" s="120"/>
      <c r="J76" s="113"/>
      <c r="K76" s="113"/>
    </row>
    <row r="77" spans="2:14" s="109" customFormat="1" x14ac:dyDescent="0.25">
      <c r="C77" s="120" t="s">
        <v>48</v>
      </c>
      <c r="D77" s="120"/>
      <c r="E77" s="120"/>
      <c r="F77" s="120"/>
      <c r="H77" s="113">
        <v>87692477</v>
      </c>
      <c r="I77" s="121" t="s">
        <v>66</v>
      </c>
      <c r="J77" s="113">
        <v>87692477</v>
      </c>
      <c r="K77" s="113"/>
    </row>
    <row r="78" spans="2:14" s="109" customFormat="1" x14ac:dyDescent="0.25">
      <c r="C78" s="120"/>
      <c r="D78" s="120"/>
      <c r="E78" s="120"/>
      <c r="F78" s="120"/>
      <c r="H78" s="113"/>
      <c r="I78" s="121"/>
      <c r="J78" s="113"/>
      <c r="K78" s="113"/>
    </row>
    <row r="79" spans="2:14" s="109" customFormat="1" x14ac:dyDescent="0.25">
      <c r="C79" s="120" t="s">
        <v>70</v>
      </c>
      <c r="D79" s="120"/>
      <c r="E79" s="120"/>
      <c r="F79" s="120"/>
      <c r="H79" s="113">
        <v>37914011</v>
      </c>
      <c r="I79" s="121" t="s">
        <v>47</v>
      </c>
      <c r="J79" s="113">
        <v>7582802</v>
      </c>
      <c r="K79" s="113"/>
    </row>
    <row r="80" spans="2:14" s="109" customFormat="1" x14ac:dyDescent="0.25">
      <c r="C80" s="120"/>
      <c r="H80" s="113"/>
      <c r="I80" s="121"/>
      <c r="J80" s="113"/>
      <c r="K80" s="113"/>
    </row>
    <row r="81" spans="3:13" s="109" customFormat="1" x14ac:dyDescent="0.25">
      <c r="C81" s="120" t="s">
        <v>75</v>
      </c>
      <c r="H81" s="113">
        <v>61942474</v>
      </c>
      <c r="I81" s="121" t="s">
        <v>47</v>
      </c>
      <c r="J81" s="113">
        <v>12388495</v>
      </c>
      <c r="K81" s="113"/>
    </row>
    <row r="82" spans="3:13" s="109" customFormat="1" x14ac:dyDescent="0.25">
      <c r="C82" s="120"/>
      <c r="H82" s="113"/>
      <c r="I82" s="121"/>
      <c r="J82" s="113"/>
      <c r="K82" s="113"/>
    </row>
    <row r="83" spans="3:13" s="109" customFormat="1" x14ac:dyDescent="0.25">
      <c r="C83" s="120" t="s">
        <v>89</v>
      </c>
      <c r="H83" s="113">
        <v>5454146</v>
      </c>
      <c r="I83" s="121" t="s">
        <v>47</v>
      </c>
      <c r="J83" s="113">
        <v>1090829</v>
      </c>
      <c r="K83" s="113"/>
    </row>
    <row r="84" spans="3:13" s="109" customFormat="1" x14ac:dyDescent="0.25">
      <c r="C84" s="120"/>
      <c r="H84" s="113"/>
      <c r="I84" s="121"/>
      <c r="J84" s="113"/>
      <c r="K84" s="113"/>
    </row>
    <row r="85" spans="3:13" s="109" customFormat="1" x14ac:dyDescent="0.25">
      <c r="C85" s="120" t="s">
        <v>49</v>
      </c>
      <c r="D85" s="120"/>
      <c r="E85" s="120"/>
      <c r="F85" s="120"/>
      <c r="H85" s="113">
        <v>12044471</v>
      </c>
      <c r="I85" s="121" t="s">
        <v>47</v>
      </c>
      <c r="J85" s="113">
        <v>2408894</v>
      </c>
      <c r="K85" s="113"/>
    </row>
    <row r="86" spans="3:13" s="109" customFormat="1" x14ac:dyDescent="0.25">
      <c r="C86" s="120"/>
      <c r="D86" s="120"/>
      <c r="E86" s="120"/>
      <c r="F86" s="120"/>
      <c r="I86" s="121"/>
      <c r="K86" s="113"/>
    </row>
    <row r="87" spans="3:13" s="109" customFormat="1" x14ac:dyDescent="0.25">
      <c r="C87" s="120" t="s">
        <v>50</v>
      </c>
      <c r="D87" s="120"/>
      <c r="E87" s="120"/>
      <c r="F87" s="120"/>
      <c r="G87" s="120"/>
      <c r="H87" s="113">
        <v>7077913</v>
      </c>
      <c r="I87" s="121" t="s">
        <v>47</v>
      </c>
      <c r="J87" s="113">
        <v>1415583</v>
      </c>
      <c r="K87" s="113"/>
    </row>
    <row r="88" spans="3:13" s="109" customFormat="1" x14ac:dyDescent="0.25">
      <c r="C88" s="120"/>
      <c r="D88" s="120"/>
      <c r="E88" s="120"/>
      <c r="F88" s="120"/>
      <c r="G88" s="120"/>
      <c r="H88" s="113"/>
      <c r="I88" s="121"/>
      <c r="J88" s="113"/>
      <c r="K88" s="113"/>
    </row>
    <row r="89" spans="3:13" s="109" customFormat="1" x14ac:dyDescent="0.25">
      <c r="C89" s="120" t="s">
        <v>71</v>
      </c>
      <c r="H89" s="113">
        <v>94054859</v>
      </c>
      <c r="I89" s="121" t="s">
        <v>47</v>
      </c>
      <c r="J89" s="113">
        <v>18810972</v>
      </c>
      <c r="K89" s="113"/>
    </row>
    <row r="90" spans="3:13" s="109" customFormat="1" x14ac:dyDescent="0.25">
      <c r="C90" s="120"/>
      <c r="H90" s="113"/>
      <c r="I90" s="121"/>
      <c r="J90" s="113"/>
      <c r="K90" s="113"/>
    </row>
    <row r="91" spans="3:13" s="109" customFormat="1" x14ac:dyDescent="0.25">
      <c r="C91" s="120" t="s">
        <v>51</v>
      </c>
      <c r="D91" s="120"/>
      <c r="E91" s="120"/>
      <c r="F91" s="120"/>
      <c r="H91" s="113">
        <v>45753609</v>
      </c>
      <c r="I91" s="121" t="s">
        <v>47</v>
      </c>
      <c r="J91" s="113">
        <v>9150722</v>
      </c>
      <c r="K91" s="113"/>
    </row>
    <row r="92" spans="3:13" s="109" customFormat="1" x14ac:dyDescent="0.25">
      <c r="C92" s="120"/>
      <c r="D92" s="120"/>
      <c r="E92" s="120"/>
      <c r="F92" s="120"/>
      <c r="H92" s="113"/>
      <c r="I92" s="121"/>
      <c r="J92" s="113"/>
      <c r="K92" s="113"/>
    </row>
    <row r="93" spans="3:13" s="109" customFormat="1" x14ac:dyDescent="0.25">
      <c r="C93" s="120" t="s">
        <v>76</v>
      </c>
      <c r="D93" s="120"/>
      <c r="E93" s="120"/>
      <c r="F93" s="120"/>
      <c r="H93" s="113">
        <v>579</v>
      </c>
      <c r="I93" s="121" t="s">
        <v>47</v>
      </c>
      <c r="J93" s="113">
        <v>116</v>
      </c>
      <c r="K93" s="113"/>
    </row>
    <row r="94" spans="3:13" s="109" customFormat="1" x14ac:dyDescent="0.25">
      <c r="C94" s="120"/>
      <c r="D94" s="120"/>
      <c r="E94" s="120"/>
      <c r="F94" s="120"/>
      <c r="H94" s="113"/>
      <c r="I94" s="121"/>
      <c r="J94" s="113"/>
      <c r="K94" s="113"/>
    </row>
    <row r="95" spans="3:13" s="109" customFormat="1" x14ac:dyDescent="0.25">
      <c r="C95" s="120" t="s">
        <v>65</v>
      </c>
      <c r="H95" s="114">
        <v>26027789</v>
      </c>
      <c r="I95" s="121" t="s">
        <v>66</v>
      </c>
      <c r="J95" s="114">
        <v>26027789</v>
      </c>
      <c r="K95" s="114"/>
      <c r="L95" s="113"/>
      <c r="M95" s="113"/>
    </row>
    <row r="96" spans="3:13" s="109" customFormat="1" x14ac:dyDescent="0.25">
      <c r="C96" s="120"/>
      <c r="H96" s="114"/>
      <c r="I96" s="121"/>
      <c r="J96" s="114"/>
      <c r="K96" s="114"/>
      <c r="L96" s="113"/>
      <c r="M96" s="113"/>
    </row>
    <row r="97" spans="3:14" s="109" customFormat="1" x14ac:dyDescent="0.25">
      <c r="C97" s="120" t="s">
        <v>77</v>
      </c>
      <c r="H97" s="124">
        <v>0</v>
      </c>
      <c r="I97" s="121" t="s">
        <v>78</v>
      </c>
      <c r="J97" s="124">
        <v>0</v>
      </c>
      <c r="K97" s="114"/>
      <c r="L97" s="113"/>
      <c r="M97" s="113"/>
    </row>
    <row r="98" spans="3:14" s="109" customFormat="1" x14ac:dyDescent="0.25">
      <c r="C98" s="120"/>
      <c r="H98" s="113"/>
      <c r="I98" s="121"/>
      <c r="J98" s="113"/>
      <c r="K98" s="113"/>
    </row>
    <row r="99" spans="3:14" s="109" customFormat="1" ht="14.4" thickBot="1" x14ac:dyDescent="0.3">
      <c r="G99" s="123"/>
      <c r="H99" s="125">
        <f>SUM(H75:H97)</f>
        <v>2358005410</v>
      </c>
      <c r="J99" s="125">
        <f>SUM(J75:J97)</f>
        <v>562577296</v>
      </c>
      <c r="K99" s="114"/>
      <c r="N99" s="112"/>
    </row>
    <row r="100" spans="3:14" s="109" customFormat="1" ht="14.4" thickTop="1" x14ac:dyDescent="0.25"/>
    <row r="101" spans="3:14" s="109" customFormat="1" x14ac:dyDescent="0.25">
      <c r="J101" s="110"/>
      <c r="K101" s="110"/>
    </row>
    <row r="102" spans="3:14" s="109" customFormat="1" x14ac:dyDescent="0.25">
      <c r="J102" s="113"/>
      <c r="K102" s="113"/>
    </row>
    <row r="103" spans="3:14" s="109" customFormat="1" x14ac:dyDescent="0.25"/>
    <row r="104" spans="3:14" s="109" customFormat="1" x14ac:dyDescent="0.25"/>
    <row r="105" spans="3:14" s="109" customFormat="1" x14ac:dyDescent="0.25"/>
    <row r="106" spans="3:14" s="109" customFormat="1" x14ac:dyDescent="0.25"/>
    <row r="107" spans="3:14" s="109" customFormat="1" x14ac:dyDescent="0.25"/>
    <row r="108" spans="3:14" s="109" customFormat="1" x14ac:dyDescent="0.25"/>
    <row r="109" spans="3:14" s="109" customFormat="1" x14ac:dyDescent="0.25"/>
    <row r="110" spans="3:14" s="109" customFormat="1" x14ac:dyDescent="0.25">
      <c r="J110" s="107"/>
      <c r="K110" s="107"/>
    </row>
    <row r="111" spans="3:14" s="109" customFormat="1" x14ac:dyDescent="0.25">
      <c r="J111" s="107"/>
      <c r="K111" s="107"/>
    </row>
    <row r="112" spans="3:14" s="109" customFormat="1" x14ac:dyDescent="0.25">
      <c r="J112" s="107"/>
      <c r="K112" s="107"/>
    </row>
    <row r="113" spans="10:11" s="109" customFormat="1" x14ac:dyDescent="0.25">
      <c r="J113" s="107"/>
      <c r="K113" s="107"/>
    </row>
    <row r="114" spans="10:11" s="109" customFormat="1" x14ac:dyDescent="0.25">
      <c r="J114" s="107"/>
      <c r="K114" s="107"/>
    </row>
    <row r="115" spans="10:11" s="109" customFormat="1" x14ac:dyDescent="0.25">
      <c r="J115" s="107"/>
      <c r="K115" s="107"/>
    </row>
    <row r="116" spans="10:11" s="109" customFormat="1" x14ac:dyDescent="0.25">
      <c r="J116" s="107"/>
      <c r="K116" s="107"/>
    </row>
    <row r="117" spans="10:11" s="109" customFormat="1" x14ac:dyDescent="0.25">
      <c r="J117" s="107"/>
      <c r="K117" s="107"/>
    </row>
    <row r="118" spans="10:11" s="109" customFormat="1" x14ac:dyDescent="0.25">
      <c r="J118" s="107"/>
      <c r="K118" s="107"/>
    </row>
    <row r="119" spans="10:11" s="109" customFormat="1" x14ac:dyDescent="0.25">
      <c r="J119" s="107"/>
      <c r="K119" s="107"/>
    </row>
    <row r="120" spans="10:11" s="109" customFormat="1" x14ac:dyDescent="0.25">
      <c r="J120" s="107"/>
      <c r="K120" s="107"/>
    </row>
    <row r="121" spans="10:11" s="109" customFormat="1" x14ac:dyDescent="0.25">
      <c r="J121" s="107"/>
      <c r="K121" s="107"/>
    </row>
    <row r="122" spans="10:11" s="109" customFormat="1" x14ac:dyDescent="0.25">
      <c r="J122" s="107"/>
      <c r="K122" s="107"/>
    </row>
    <row r="123" spans="10:11" s="109" customFormat="1" x14ac:dyDescent="0.25">
      <c r="J123" s="107"/>
      <c r="K123" s="107"/>
    </row>
    <row r="124" spans="10:11" s="109" customFormat="1" x14ac:dyDescent="0.25">
      <c r="J124" s="107"/>
      <c r="K124" s="107"/>
    </row>
    <row r="125" spans="10:11" s="109" customFormat="1" x14ac:dyDescent="0.25">
      <c r="J125" s="107"/>
      <c r="K125" s="107"/>
    </row>
    <row r="129" spans="12:14" x14ac:dyDescent="0.25">
      <c r="L129" s="109"/>
      <c r="M129" s="109"/>
      <c r="N129" s="126"/>
    </row>
    <row r="130" spans="12:14" x14ac:dyDescent="0.25">
      <c r="L130" s="109"/>
      <c r="M130" s="109"/>
      <c r="N130" s="126"/>
    </row>
    <row r="131" spans="12:14" x14ac:dyDescent="0.25">
      <c r="L131" s="109"/>
      <c r="M131" s="109"/>
      <c r="N131" s="126"/>
    </row>
  </sheetData>
  <mergeCells count="5">
    <mergeCell ref="A6:N6"/>
    <mergeCell ref="A7:N7"/>
    <mergeCell ref="A8:N8"/>
    <mergeCell ref="C71:J71"/>
    <mergeCell ref="C72:J72"/>
  </mergeCells>
  <printOptions horizontalCentered="1"/>
  <pageMargins left="0.12" right="0.12" top="0.3" bottom="0.27" header="0.3" footer="0.3"/>
  <pageSetup scale="72" orientation="landscape" r:id="rId1"/>
  <headerFooter alignWithMargins="0"/>
  <rowBreaks count="1" manualBreakCount="1">
    <brk id="61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FADD2-20D5-4B60-B5CA-6ABD92ACADEB}">
  <sheetPr>
    <tabColor rgb="FFFF0000"/>
  </sheetPr>
  <dimension ref="A6:J132"/>
  <sheetViews>
    <sheetView view="pageBreakPreview" zoomScale="60" zoomScaleNormal="110" workbookViewId="0">
      <selection activeCell="A135" sqref="A135:IV144"/>
    </sheetView>
  </sheetViews>
  <sheetFormatPr baseColWidth="10" defaultColWidth="11.44140625" defaultRowHeight="11.4" x14ac:dyDescent="0.2"/>
  <cols>
    <col min="1" max="1" width="13.44140625" style="41" customWidth="1"/>
    <col min="2" max="2" width="26.6640625" style="41" customWidth="1"/>
    <col min="3" max="3" width="19.5546875" style="41" customWidth="1"/>
    <col min="4" max="4" width="16.109375" style="41" customWidth="1"/>
    <col min="5" max="5" width="19.109375" style="41" customWidth="1"/>
    <col min="6" max="6" width="12.33203125" style="52" bestFit="1" customWidth="1"/>
    <col min="7" max="7" width="18.5546875" style="61" bestFit="1" customWidth="1"/>
    <col min="8" max="16384" width="11.44140625" style="41"/>
  </cols>
  <sheetData>
    <row r="6" spans="1:10" ht="13.8" x14ac:dyDescent="0.25">
      <c r="B6" s="193" t="s">
        <v>123</v>
      </c>
      <c r="C6" s="193"/>
      <c r="D6" s="193"/>
    </row>
    <row r="7" spans="1:10" ht="14.4" thickBot="1" x14ac:dyDescent="0.3">
      <c r="B7" s="194" t="s">
        <v>122</v>
      </c>
      <c r="C7" s="194"/>
      <c r="D7" s="194"/>
      <c r="E7" s="86"/>
    </row>
    <row r="8" spans="1:10" x14ac:dyDescent="0.2">
      <c r="B8" s="42"/>
      <c r="C8" s="43" t="s">
        <v>55</v>
      </c>
      <c r="D8" s="44"/>
      <c r="I8" s="52"/>
      <c r="J8" s="52"/>
    </row>
    <row r="9" spans="1:10" ht="12" x14ac:dyDescent="0.25">
      <c r="A9" s="45"/>
      <c r="B9" s="46" t="s">
        <v>56</v>
      </c>
      <c r="C9" s="47" t="s">
        <v>87</v>
      </c>
      <c r="D9" s="48" t="s">
        <v>52</v>
      </c>
      <c r="F9" s="80"/>
      <c r="I9" s="52"/>
      <c r="J9" s="52"/>
    </row>
    <row r="10" spans="1:10" ht="12" thickBot="1" x14ac:dyDescent="0.25">
      <c r="A10" s="45"/>
      <c r="B10" s="49"/>
      <c r="C10" s="90" t="s">
        <v>88</v>
      </c>
      <c r="D10" s="50"/>
      <c r="I10" s="52"/>
      <c r="J10" s="52"/>
    </row>
    <row r="11" spans="1:10" ht="12" x14ac:dyDescent="0.25">
      <c r="A11" s="45"/>
      <c r="B11" s="59"/>
      <c r="C11" s="87"/>
      <c r="D11" s="88"/>
      <c r="I11" s="52"/>
      <c r="J11" s="52"/>
    </row>
    <row r="12" spans="1:10" x14ac:dyDescent="0.2">
      <c r="B12" s="75" t="s">
        <v>0</v>
      </c>
      <c r="C12" s="51">
        <v>52633</v>
      </c>
      <c r="D12" s="76">
        <f>SUM(C12:C12)</f>
        <v>52633</v>
      </c>
      <c r="F12" s="93"/>
      <c r="I12" s="53"/>
      <c r="J12" s="53"/>
    </row>
    <row r="13" spans="1:10" x14ac:dyDescent="0.2">
      <c r="A13" s="52"/>
      <c r="B13" s="78" t="s">
        <v>1</v>
      </c>
      <c r="C13" s="51">
        <v>111226</v>
      </c>
      <c r="D13" s="76">
        <f t="shared" ref="D13:D54" si="0">SUM(C13:C13)</f>
        <v>111226</v>
      </c>
      <c r="F13" s="93"/>
      <c r="I13" s="53"/>
      <c r="J13" s="53"/>
    </row>
    <row r="14" spans="1:10" x14ac:dyDescent="0.2">
      <c r="A14" s="52"/>
      <c r="B14" s="78" t="s">
        <v>2</v>
      </c>
      <c r="C14" s="51">
        <v>2307063</v>
      </c>
      <c r="D14" s="76">
        <f t="shared" si="0"/>
        <v>2307063</v>
      </c>
      <c r="F14" s="93"/>
      <c r="I14" s="53"/>
      <c r="J14" s="53"/>
    </row>
    <row r="15" spans="1:10" x14ac:dyDescent="0.2">
      <c r="A15" s="52"/>
      <c r="B15" s="78" t="s">
        <v>3</v>
      </c>
      <c r="C15" s="51">
        <v>55897</v>
      </c>
      <c r="D15" s="76">
        <f t="shared" si="0"/>
        <v>55897</v>
      </c>
      <c r="F15" s="93"/>
      <c r="I15" s="53"/>
      <c r="J15" s="53"/>
    </row>
    <row r="16" spans="1:10" x14ac:dyDescent="0.2">
      <c r="A16" s="52"/>
      <c r="B16" s="78" t="s">
        <v>4</v>
      </c>
      <c r="C16" s="51">
        <v>55966</v>
      </c>
      <c r="D16" s="76">
        <f t="shared" si="0"/>
        <v>55966</v>
      </c>
      <c r="F16" s="93"/>
      <c r="I16" s="53"/>
      <c r="J16" s="53"/>
    </row>
    <row r="17" spans="1:10" x14ac:dyDescent="0.2">
      <c r="A17" s="52"/>
      <c r="B17" s="78" t="s">
        <v>5</v>
      </c>
      <c r="C17" s="51">
        <v>63250</v>
      </c>
      <c r="D17" s="76">
        <f t="shared" si="0"/>
        <v>63250</v>
      </c>
      <c r="F17" s="93"/>
      <c r="I17" s="53"/>
      <c r="J17" s="53"/>
    </row>
    <row r="18" spans="1:10" x14ac:dyDescent="0.2">
      <c r="A18" s="52"/>
      <c r="B18" s="78" t="s">
        <v>6</v>
      </c>
      <c r="C18" s="51">
        <v>116464</v>
      </c>
      <c r="D18" s="76">
        <f t="shared" si="0"/>
        <v>116464</v>
      </c>
      <c r="F18" s="93"/>
      <c r="I18" s="53"/>
      <c r="J18" s="53"/>
    </row>
    <row r="19" spans="1:10" x14ac:dyDescent="0.2">
      <c r="A19" s="52"/>
      <c r="B19" s="78" t="s">
        <v>7</v>
      </c>
      <c r="C19" s="51">
        <v>46030</v>
      </c>
      <c r="D19" s="76">
        <f t="shared" si="0"/>
        <v>46030</v>
      </c>
      <c r="F19" s="93"/>
      <c r="I19" s="53"/>
      <c r="J19" s="53"/>
    </row>
    <row r="20" spans="1:10" x14ac:dyDescent="0.2">
      <c r="A20" s="52"/>
      <c r="B20" s="78" t="s">
        <v>8</v>
      </c>
      <c r="C20" s="51">
        <v>0</v>
      </c>
      <c r="D20" s="76">
        <f t="shared" si="0"/>
        <v>0</v>
      </c>
      <c r="F20" s="93"/>
      <c r="I20" s="53"/>
      <c r="J20" s="53"/>
    </row>
    <row r="21" spans="1:10" x14ac:dyDescent="0.2">
      <c r="A21" s="52"/>
      <c r="B21" s="78" t="s">
        <v>9</v>
      </c>
      <c r="C21" s="51">
        <v>12825</v>
      </c>
      <c r="D21" s="76">
        <f t="shared" si="0"/>
        <v>12825</v>
      </c>
      <c r="F21" s="93"/>
      <c r="I21" s="53"/>
      <c r="J21" s="53"/>
    </row>
    <row r="22" spans="1:10" x14ac:dyDescent="0.2">
      <c r="A22" s="52"/>
      <c r="B22" s="78" t="s">
        <v>10</v>
      </c>
      <c r="C22" s="51">
        <v>60204</v>
      </c>
      <c r="D22" s="76">
        <f t="shared" si="0"/>
        <v>60204</v>
      </c>
      <c r="F22" s="93"/>
      <c r="I22" s="53"/>
      <c r="J22" s="53"/>
    </row>
    <row r="23" spans="1:10" x14ac:dyDescent="0.2">
      <c r="A23" s="52"/>
      <c r="B23" s="78" t="s">
        <v>11</v>
      </c>
      <c r="C23" s="51">
        <v>353164</v>
      </c>
      <c r="D23" s="76">
        <f t="shared" si="0"/>
        <v>353164</v>
      </c>
      <c r="F23" s="93"/>
      <c r="I23" s="53"/>
      <c r="J23" s="53"/>
    </row>
    <row r="24" spans="1:10" x14ac:dyDescent="0.2">
      <c r="A24" s="52"/>
      <c r="B24" s="78" t="s">
        <v>12</v>
      </c>
      <c r="C24" s="51">
        <v>110488</v>
      </c>
      <c r="D24" s="76">
        <f t="shared" si="0"/>
        <v>110488</v>
      </c>
      <c r="F24" s="93"/>
      <c r="I24" s="53"/>
      <c r="J24" s="53"/>
    </row>
    <row r="25" spans="1:10" x14ac:dyDescent="0.2">
      <c r="A25" s="52"/>
      <c r="B25" s="78" t="s">
        <v>13</v>
      </c>
      <c r="C25" s="51">
        <v>35311</v>
      </c>
      <c r="D25" s="76">
        <f t="shared" si="0"/>
        <v>35311</v>
      </c>
      <c r="F25" s="93"/>
      <c r="I25" s="53"/>
      <c r="J25" s="53"/>
    </row>
    <row r="26" spans="1:10" x14ac:dyDescent="0.2">
      <c r="A26" s="52"/>
      <c r="B26" s="78" t="s">
        <v>14</v>
      </c>
      <c r="C26" s="51">
        <v>122075</v>
      </c>
      <c r="D26" s="76">
        <f t="shared" si="0"/>
        <v>122075</v>
      </c>
      <c r="F26" s="93"/>
      <c r="I26" s="53"/>
      <c r="J26" s="53"/>
    </row>
    <row r="27" spans="1:10" x14ac:dyDescent="0.2">
      <c r="A27" s="52"/>
      <c r="B27" s="78" t="s">
        <v>15</v>
      </c>
      <c r="C27" s="51">
        <v>0</v>
      </c>
      <c r="D27" s="76">
        <f t="shared" si="0"/>
        <v>0</v>
      </c>
      <c r="F27" s="93"/>
      <c r="I27" s="53"/>
      <c r="J27" s="53"/>
    </row>
    <row r="28" spans="1:10" x14ac:dyDescent="0.2">
      <c r="A28" s="52"/>
      <c r="B28" s="78" t="s">
        <v>16</v>
      </c>
      <c r="C28" s="51">
        <v>123092</v>
      </c>
      <c r="D28" s="76">
        <f t="shared" si="0"/>
        <v>123092</v>
      </c>
      <c r="F28" s="93"/>
      <c r="I28" s="53"/>
      <c r="J28" s="53"/>
    </row>
    <row r="29" spans="1:10" x14ac:dyDescent="0.2">
      <c r="A29" s="52"/>
      <c r="B29" s="78" t="s">
        <v>17</v>
      </c>
      <c r="C29" s="51">
        <v>37231</v>
      </c>
      <c r="D29" s="76">
        <f t="shared" si="0"/>
        <v>37231</v>
      </c>
      <c r="F29" s="93"/>
      <c r="I29" s="53"/>
      <c r="J29" s="53"/>
    </row>
    <row r="30" spans="1:10" x14ac:dyDescent="0.2">
      <c r="A30" s="52"/>
      <c r="B30" s="78" t="s">
        <v>18</v>
      </c>
      <c r="C30" s="51">
        <v>98454</v>
      </c>
      <c r="D30" s="76">
        <f t="shared" si="0"/>
        <v>98454</v>
      </c>
      <c r="F30" s="93"/>
      <c r="I30" s="53"/>
      <c r="J30" s="53"/>
    </row>
    <row r="31" spans="1:10" x14ac:dyDescent="0.2">
      <c r="A31" s="52"/>
      <c r="B31" s="78" t="s">
        <v>19</v>
      </c>
      <c r="C31" s="51">
        <v>15415</v>
      </c>
      <c r="D31" s="76">
        <f t="shared" si="0"/>
        <v>15415</v>
      </c>
      <c r="F31" s="93"/>
      <c r="I31" s="53"/>
      <c r="J31" s="53"/>
    </row>
    <row r="32" spans="1:10" x14ac:dyDescent="0.2">
      <c r="A32" s="52"/>
      <c r="B32" s="78" t="s">
        <v>20</v>
      </c>
      <c r="C32" s="51">
        <v>0</v>
      </c>
      <c r="D32" s="76">
        <f t="shared" si="0"/>
        <v>0</v>
      </c>
      <c r="F32" s="93"/>
      <c r="I32" s="53"/>
      <c r="J32" s="53"/>
    </row>
    <row r="33" spans="1:10" x14ac:dyDescent="0.2">
      <c r="A33" s="52"/>
      <c r="B33" s="78" t="s">
        <v>21</v>
      </c>
      <c r="C33" s="51">
        <v>4485187</v>
      </c>
      <c r="D33" s="76">
        <f t="shared" si="0"/>
        <v>4485187</v>
      </c>
      <c r="F33" s="93"/>
      <c r="I33" s="53"/>
      <c r="J33" s="53"/>
    </row>
    <row r="34" spans="1:10" x14ac:dyDescent="0.2">
      <c r="A34" s="52"/>
      <c r="B34" s="78" t="s">
        <v>22</v>
      </c>
      <c r="C34" s="51">
        <v>30717</v>
      </c>
      <c r="D34" s="76">
        <f t="shared" si="0"/>
        <v>30717</v>
      </c>
      <c r="F34" s="93"/>
      <c r="I34" s="53"/>
      <c r="J34" s="53"/>
    </row>
    <row r="35" spans="1:10" x14ac:dyDescent="0.2">
      <c r="A35" s="52"/>
      <c r="B35" s="78" t="s">
        <v>23</v>
      </c>
      <c r="C35" s="51">
        <v>58347</v>
      </c>
      <c r="D35" s="76">
        <f t="shared" si="0"/>
        <v>58347</v>
      </c>
      <c r="F35" s="93"/>
      <c r="I35" s="53"/>
      <c r="J35" s="53"/>
    </row>
    <row r="36" spans="1:10" x14ac:dyDescent="0.2">
      <c r="A36" s="52"/>
      <c r="B36" s="78" t="s">
        <v>24</v>
      </c>
      <c r="C36" s="51">
        <v>0</v>
      </c>
      <c r="D36" s="76">
        <f t="shared" si="0"/>
        <v>0</v>
      </c>
      <c r="F36" s="93"/>
      <c r="I36" s="53"/>
      <c r="J36" s="53"/>
    </row>
    <row r="37" spans="1:10" x14ac:dyDescent="0.2">
      <c r="A37" s="52"/>
      <c r="B37" s="78" t="s">
        <v>25</v>
      </c>
      <c r="C37" s="51">
        <v>0</v>
      </c>
      <c r="D37" s="76">
        <f t="shared" si="0"/>
        <v>0</v>
      </c>
      <c r="F37" s="93"/>
      <c r="I37" s="53"/>
      <c r="J37" s="53"/>
    </row>
    <row r="38" spans="1:10" x14ac:dyDescent="0.2">
      <c r="A38" s="52"/>
      <c r="B38" s="78" t="s">
        <v>26</v>
      </c>
      <c r="C38" s="51">
        <v>2948162</v>
      </c>
      <c r="D38" s="76">
        <f t="shared" si="0"/>
        <v>2948162</v>
      </c>
      <c r="F38" s="93"/>
      <c r="I38" s="53"/>
      <c r="J38" s="53"/>
    </row>
    <row r="39" spans="1:10" x14ac:dyDescent="0.2">
      <c r="A39" s="52"/>
      <c r="B39" s="78" t="s">
        <v>27</v>
      </c>
      <c r="C39" s="51">
        <v>34241</v>
      </c>
      <c r="D39" s="76">
        <f t="shared" si="0"/>
        <v>34241</v>
      </c>
      <c r="F39" s="93"/>
      <c r="I39" s="53"/>
      <c r="J39" s="53"/>
    </row>
    <row r="40" spans="1:10" x14ac:dyDescent="0.2">
      <c r="A40" s="52"/>
      <c r="B40" s="78" t="s">
        <v>28</v>
      </c>
      <c r="C40" s="51">
        <v>109120</v>
      </c>
      <c r="D40" s="76">
        <f t="shared" si="0"/>
        <v>109120</v>
      </c>
      <c r="F40" s="93"/>
      <c r="I40" s="53"/>
      <c r="J40" s="53"/>
    </row>
    <row r="41" spans="1:10" x14ac:dyDescent="0.2">
      <c r="A41" s="52"/>
      <c r="B41" s="78" t="s">
        <v>29</v>
      </c>
      <c r="C41" s="51">
        <v>114496</v>
      </c>
      <c r="D41" s="76">
        <f t="shared" si="0"/>
        <v>114496</v>
      </c>
      <c r="F41" s="93"/>
      <c r="I41" s="53"/>
      <c r="J41" s="53"/>
    </row>
    <row r="42" spans="1:10" x14ac:dyDescent="0.2">
      <c r="A42" s="52"/>
      <c r="B42" s="78" t="s">
        <v>30</v>
      </c>
      <c r="C42" s="51">
        <v>13391</v>
      </c>
      <c r="D42" s="76">
        <f t="shared" si="0"/>
        <v>13391</v>
      </c>
      <c r="F42" s="93"/>
      <c r="I42" s="53"/>
      <c r="J42" s="53"/>
    </row>
    <row r="43" spans="1:10" x14ac:dyDescent="0.2">
      <c r="A43" s="52"/>
      <c r="B43" s="78" t="s">
        <v>31</v>
      </c>
      <c r="C43" s="51">
        <v>0</v>
      </c>
      <c r="D43" s="76">
        <f t="shared" si="0"/>
        <v>0</v>
      </c>
      <c r="F43" s="93"/>
      <c r="I43" s="53"/>
      <c r="J43" s="53"/>
    </row>
    <row r="44" spans="1:10" x14ac:dyDescent="0.2">
      <c r="A44" s="52"/>
      <c r="B44" s="78" t="s">
        <v>32</v>
      </c>
      <c r="C44" s="51">
        <v>1073112</v>
      </c>
      <c r="D44" s="76">
        <f t="shared" si="0"/>
        <v>1073112</v>
      </c>
      <c r="F44" s="93"/>
      <c r="I44" s="53"/>
      <c r="J44" s="53"/>
    </row>
    <row r="45" spans="1:10" x14ac:dyDescent="0.2">
      <c r="A45" s="52"/>
      <c r="B45" s="78" t="s">
        <v>33</v>
      </c>
      <c r="C45" s="51">
        <v>48031</v>
      </c>
      <c r="D45" s="76">
        <f t="shared" si="0"/>
        <v>48031</v>
      </c>
      <c r="F45" s="93"/>
      <c r="I45" s="53"/>
      <c r="J45" s="53"/>
    </row>
    <row r="46" spans="1:10" x14ac:dyDescent="0.2">
      <c r="A46" s="52"/>
      <c r="B46" s="78" t="s">
        <v>34</v>
      </c>
      <c r="C46" s="51">
        <v>402956</v>
      </c>
      <c r="D46" s="76">
        <f t="shared" si="0"/>
        <v>402956</v>
      </c>
      <c r="F46" s="93"/>
      <c r="I46" s="53"/>
      <c r="J46" s="53"/>
    </row>
    <row r="47" spans="1:10" x14ac:dyDescent="0.2">
      <c r="A47" s="52"/>
      <c r="B47" s="78" t="s">
        <v>35</v>
      </c>
      <c r="C47" s="51">
        <v>4787</v>
      </c>
      <c r="D47" s="76">
        <f t="shared" si="0"/>
        <v>4787</v>
      </c>
      <c r="F47" s="93"/>
      <c r="I47" s="53"/>
      <c r="J47" s="53"/>
    </row>
    <row r="48" spans="1:10" x14ac:dyDescent="0.2">
      <c r="A48" s="52"/>
      <c r="B48" s="78" t="s">
        <v>36</v>
      </c>
      <c r="C48" s="51">
        <v>173509</v>
      </c>
      <c r="D48" s="76">
        <f t="shared" si="0"/>
        <v>173509</v>
      </c>
      <c r="F48" s="93"/>
      <c r="I48" s="53"/>
      <c r="J48" s="53"/>
    </row>
    <row r="49" spans="1:10" x14ac:dyDescent="0.2">
      <c r="A49" s="52"/>
      <c r="B49" s="78" t="s">
        <v>37</v>
      </c>
      <c r="C49" s="51">
        <v>2226791</v>
      </c>
      <c r="D49" s="76">
        <f>SUM(C49:C49)</f>
        <v>2226791</v>
      </c>
      <c r="F49" s="93"/>
      <c r="I49" s="53"/>
      <c r="J49" s="53"/>
    </row>
    <row r="50" spans="1:10" x14ac:dyDescent="0.2">
      <c r="A50" s="52"/>
      <c r="B50" s="78" t="s">
        <v>38</v>
      </c>
      <c r="C50" s="51">
        <v>286004</v>
      </c>
      <c r="D50" s="76">
        <f t="shared" si="0"/>
        <v>286004</v>
      </c>
      <c r="F50" s="93"/>
      <c r="I50" s="53"/>
      <c r="J50" s="53"/>
    </row>
    <row r="51" spans="1:10" x14ac:dyDescent="0.2">
      <c r="A51" s="52"/>
      <c r="B51" s="78" t="s">
        <v>39</v>
      </c>
      <c r="C51" s="51">
        <v>410502</v>
      </c>
      <c r="D51" s="76">
        <f t="shared" si="0"/>
        <v>410502</v>
      </c>
      <c r="F51" s="93"/>
      <c r="I51" s="53"/>
      <c r="J51" s="53"/>
    </row>
    <row r="52" spans="1:10" x14ac:dyDescent="0.2">
      <c r="A52" s="52"/>
      <c r="B52" s="79" t="s">
        <v>40</v>
      </c>
      <c r="C52" s="51">
        <v>2641674</v>
      </c>
      <c r="D52" s="76">
        <f>SUM(C52:C52)</f>
        <v>2641674</v>
      </c>
      <c r="F52" s="93"/>
      <c r="I52" s="53"/>
      <c r="J52" s="53"/>
    </row>
    <row r="53" spans="1:10" x14ac:dyDescent="0.2">
      <c r="A53" s="52"/>
      <c r="B53" s="78" t="s">
        <v>41</v>
      </c>
      <c r="C53" s="51">
        <v>41744</v>
      </c>
      <c r="D53" s="76">
        <f t="shared" si="0"/>
        <v>41744</v>
      </c>
      <c r="F53" s="93"/>
      <c r="I53" s="53"/>
      <c r="J53" s="53"/>
    </row>
    <row r="54" spans="1:10" ht="12" thickBot="1" x14ac:dyDescent="0.25">
      <c r="A54" s="52"/>
      <c r="B54" s="97" t="s">
        <v>42</v>
      </c>
      <c r="C54" s="98">
        <v>145296</v>
      </c>
      <c r="D54" s="150">
        <f t="shared" si="0"/>
        <v>145296</v>
      </c>
      <c r="F54" s="93"/>
      <c r="I54" s="53"/>
      <c r="J54" s="53"/>
    </row>
    <row r="55" spans="1:10" ht="12.6" thickBot="1" x14ac:dyDescent="0.25">
      <c r="A55" s="52"/>
      <c r="B55" s="174" t="s">
        <v>43</v>
      </c>
      <c r="C55" s="175">
        <f>SUM(C12:C54)</f>
        <v>19024855</v>
      </c>
      <c r="D55" s="176">
        <f>SUM(D12:D54)</f>
        <v>19024855</v>
      </c>
      <c r="F55" s="93"/>
      <c r="I55" s="53"/>
      <c r="J55" s="53"/>
    </row>
    <row r="56" spans="1:10" x14ac:dyDescent="0.2">
      <c r="A56" s="52"/>
      <c r="B56" s="52"/>
      <c r="C56" s="52"/>
      <c r="D56" s="52"/>
      <c r="E56" s="77"/>
      <c r="I56" s="52"/>
      <c r="J56" s="52"/>
    </row>
    <row r="57" spans="1:10" ht="12" x14ac:dyDescent="0.25">
      <c r="C57" s="85"/>
      <c r="D57" s="85"/>
      <c r="E57" s="83"/>
      <c r="I57" s="52"/>
      <c r="J57" s="52"/>
    </row>
    <row r="58" spans="1:10" x14ac:dyDescent="0.2">
      <c r="A58" s="53"/>
      <c r="B58" s="53"/>
      <c r="C58" s="53"/>
      <c r="D58" s="53"/>
      <c r="E58" s="53"/>
      <c r="I58" s="52"/>
      <c r="J58" s="52"/>
    </row>
    <row r="59" spans="1:10" x14ac:dyDescent="0.2">
      <c r="A59" s="52"/>
      <c r="B59" s="53"/>
      <c r="C59" s="53"/>
      <c r="D59" s="77"/>
      <c r="E59" s="52"/>
      <c r="I59" s="52"/>
      <c r="J59" s="52"/>
    </row>
    <row r="60" spans="1:10" x14ac:dyDescent="0.2">
      <c r="A60" s="52"/>
      <c r="B60" s="53"/>
      <c r="C60" s="53"/>
      <c r="D60" s="52"/>
      <c r="E60" s="52"/>
      <c r="I60" s="52"/>
      <c r="J60" s="52"/>
    </row>
    <row r="61" spans="1:10" x14ac:dyDescent="0.2">
      <c r="A61" s="52"/>
      <c r="B61" s="53"/>
      <c r="C61" s="53"/>
      <c r="D61" s="52"/>
      <c r="E61" s="52"/>
      <c r="I61" s="52"/>
      <c r="J61" s="52"/>
    </row>
    <row r="62" spans="1:10" x14ac:dyDescent="0.2">
      <c r="A62" s="52"/>
      <c r="B62" s="52"/>
      <c r="C62" s="52"/>
      <c r="D62" s="52"/>
      <c r="E62" s="52"/>
      <c r="I62" s="52"/>
      <c r="J62" s="52"/>
    </row>
    <row r="63" spans="1:10" x14ac:dyDescent="0.2">
      <c r="A63" s="52"/>
      <c r="B63" s="52"/>
      <c r="C63" s="52"/>
      <c r="D63" s="52"/>
      <c r="E63" s="52"/>
    </row>
    <row r="64" spans="1:10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x14ac:dyDescent="0.2">
      <c r="A75" s="52"/>
      <c r="B75" s="52"/>
      <c r="C75" s="52"/>
      <c r="D75" s="52"/>
      <c r="E75" s="52"/>
    </row>
    <row r="76" spans="1:5" ht="12" x14ac:dyDescent="0.25">
      <c r="A76" s="52"/>
      <c r="B76" s="195" t="s">
        <v>123</v>
      </c>
      <c r="C76" s="195"/>
      <c r="D76" s="195"/>
      <c r="E76" s="195"/>
    </row>
    <row r="77" spans="1:5" x14ac:dyDescent="0.2">
      <c r="A77" s="52"/>
      <c r="B77" s="196" t="s">
        <v>122</v>
      </c>
      <c r="C77" s="196"/>
      <c r="D77" s="196"/>
      <c r="E77" s="196"/>
    </row>
    <row r="78" spans="1:5" x14ac:dyDescent="0.2">
      <c r="A78" s="52"/>
      <c r="B78" s="52"/>
      <c r="C78" s="52"/>
      <c r="D78" s="196"/>
      <c r="E78" s="196"/>
    </row>
    <row r="79" spans="1:5" ht="12" x14ac:dyDescent="0.25">
      <c r="A79" s="52"/>
      <c r="B79" s="52"/>
      <c r="C79" s="55" t="s">
        <v>44</v>
      </c>
      <c r="D79" s="80"/>
      <c r="E79" s="55" t="s">
        <v>45</v>
      </c>
    </row>
    <row r="80" spans="1:5" x14ac:dyDescent="0.2">
      <c r="A80" s="52"/>
      <c r="B80" s="52"/>
      <c r="C80" s="52"/>
      <c r="D80" s="52"/>
      <c r="E80" s="52"/>
    </row>
    <row r="81" spans="1:5" ht="12" x14ac:dyDescent="0.25">
      <c r="A81" s="52"/>
      <c r="B81" s="22" t="s">
        <v>48</v>
      </c>
      <c r="C81" s="83">
        <v>19024855</v>
      </c>
      <c r="D81" s="82" t="s">
        <v>83</v>
      </c>
      <c r="E81" s="83">
        <v>19024855</v>
      </c>
    </row>
    <row r="82" spans="1:5" ht="12" x14ac:dyDescent="0.25">
      <c r="A82" s="52"/>
      <c r="B82" s="52"/>
      <c r="C82" s="81"/>
      <c r="D82" s="55"/>
      <c r="E82" s="81"/>
    </row>
    <row r="83" spans="1:5" ht="12" x14ac:dyDescent="0.25">
      <c r="A83" s="52"/>
      <c r="B83" s="52"/>
      <c r="C83" s="54"/>
      <c r="D83" s="57"/>
      <c r="E83" s="54"/>
    </row>
    <row r="84" spans="1:5" ht="12.6" thickBot="1" x14ac:dyDescent="0.3">
      <c r="A84" s="52"/>
      <c r="B84" s="57" t="s">
        <v>52</v>
      </c>
      <c r="C84" s="84">
        <f>SUM(C81:C82)</f>
        <v>19024855</v>
      </c>
      <c r="D84" s="52"/>
      <c r="E84" s="84">
        <f>SUM(E81:E82)</f>
        <v>19024855</v>
      </c>
    </row>
    <row r="85" spans="1:5" ht="12" thickTop="1" x14ac:dyDescent="0.2">
      <c r="A85" s="52"/>
      <c r="B85" s="52"/>
      <c r="C85" s="52"/>
      <c r="D85" s="52"/>
      <c r="E85" s="52"/>
    </row>
    <row r="86" spans="1:5" x14ac:dyDescent="0.2">
      <c r="A86" s="52"/>
      <c r="B86" s="52"/>
      <c r="C86" s="52"/>
      <c r="D86" s="52"/>
      <c r="E86" s="53"/>
    </row>
    <row r="87" spans="1:5" ht="12" x14ac:dyDescent="0.25">
      <c r="A87" s="52"/>
      <c r="B87" s="52"/>
      <c r="C87" s="52"/>
      <c r="D87" s="52"/>
      <c r="E87" s="54"/>
    </row>
    <row r="88" spans="1:5" x14ac:dyDescent="0.2">
      <c r="A88" s="52"/>
      <c r="B88" s="52"/>
      <c r="C88" s="52"/>
      <c r="D88" s="52"/>
      <c r="E88" s="52"/>
    </row>
    <row r="89" spans="1:5" x14ac:dyDescent="0.2">
      <c r="A89" s="52"/>
      <c r="B89" s="52"/>
      <c r="C89" s="52"/>
      <c r="D89" s="52"/>
      <c r="E89" s="52"/>
    </row>
    <row r="90" spans="1:5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2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  <row r="127" spans="1:5" x14ac:dyDescent="0.2">
      <c r="A127" s="52"/>
      <c r="B127" s="52"/>
      <c r="C127" s="52"/>
      <c r="D127" s="52"/>
      <c r="E127" s="52"/>
    </row>
    <row r="128" spans="1:5" x14ac:dyDescent="0.2">
      <c r="A128" s="52"/>
      <c r="B128" s="52"/>
      <c r="C128" s="52"/>
      <c r="D128" s="52"/>
      <c r="E128" s="52"/>
    </row>
    <row r="129" spans="1:5" x14ac:dyDescent="0.2">
      <c r="A129" s="52"/>
      <c r="B129" s="52"/>
      <c r="C129" s="52"/>
      <c r="D129" s="52"/>
      <c r="E129" s="52"/>
    </row>
    <row r="130" spans="1:5" x14ac:dyDescent="0.2">
      <c r="A130" s="52"/>
      <c r="B130" s="52"/>
      <c r="C130" s="52"/>
      <c r="D130" s="52"/>
      <c r="E130" s="52"/>
    </row>
    <row r="131" spans="1:5" x14ac:dyDescent="0.2">
      <c r="A131" s="52"/>
      <c r="B131" s="52"/>
      <c r="C131" s="52"/>
      <c r="D131" s="52"/>
      <c r="E131" s="52"/>
    </row>
    <row r="132" spans="1:5" x14ac:dyDescent="0.2">
      <c r="A132" s="52"/>
      <c r="B132" s="52"/>
      <c r="C132" s="52"/>
      <c r="D132" s="52"/>
      <c r="E132" s="52"/>
    </row>
  </sheetData>
  <mergeCells count="5">
    <mergeCell ref="B6:D6"/>
    <mergeCell ref="B7:D7"/>
    <mergeCell ref="B76:E76"/>
    <mergeCell ref="B77:E77"/>
    <mergeCell ref="D78:E78"/>
  </mergeCells>
  <printOptions horizontalCentered="1" verticalCentered="1"/>
  <pageMargins left="0.27559055118110237" right="0.12" top="0.53" bottom="0.31496062992125984" header="0.31496062992125984" footer="0.31496062992125984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F6E71-2254-4E64-9BA3-388951DE7F7C}">
  <sheetPr>
    <tabColor rgb="FFFF0000"/>
  </sheetPr>
  <dimension ref="A6:G142"/>
  <sheetViews>
    <sheetView view="pageBreakPreview" topLeftCell="A51" zoomScale="60" zoomScaleNormal="110" workbookViewId="0">
      <selection activeCell="A143" sqref="A143:IV159"/>
    </sheetView>
  </sheetViews>
  <sheetFormatPr baseColWidth="10" defaultColWidth="11.44140625" defaultRowHeight="11.4" x14ac:dyDescent="0.2"/>
  <cols>
    <col min="1" max="1" width="13.44140625" style="41" customWidth="1"/>
    <col min="2" max="4" width="28.6640625" style="41" customWidth="1"/>
    <col min="5" max="5" width="13.6640625" style="41" customWidth="1"/>
    <col min="6" max="6" width="11.44140625" style="41"/>
    <col min="7" max="7" width="11.33203125" style="53" bestFit="1" customWidth="1"/>
    <col min="8" max="16384" width="11.44140625" style="41"/>
  </cols>
  <sheetData>
    <row r="6" spans="1:6" ht="13.8" x14ac:dyDescent="0.25">
      <c r="A6" s="193" t="s">
        <v>124</v>
      </c>
      <c r="B6" s="193"/>
      <c r="C6" s="193"/>
      <c r="D6" s="193"/>
      <c r="E6" s="193"/>
    </row>
    <row r="7" spans="1:6" ht="14.4" thickBot="1" x14ac:dyDescent="0.3">
      <c r="B7" s="194" t="s">
        <v>122</v>
      </c>
      <c r="C7" s="194"/>
      <c r="D7" s="194"/>
      <c r="E7" s="86"/>
    </row>
    <row r="8" spans="1:6" x14ac:dyDescent="0.2">
      <c r="B8" s="42"/>
      <c r="C8" s="43" t="s">
        <v>95</v>
      </c>
      <c r="D8" s="44"/>
    </row>
    <row r="9" spans="1:6" ht="12" x14ac:dyDescent="0.25">
      <c r="A9" s="45"/>
      <c r="B9" s="46" t="s">
        <v>56</v>
      </c>
      <c r="C9" s="47" t="s">
        <v>97</v>
      </c>
      <c r="D9" s="48" t="s">
        <v>52</v>
      </c>
    </row>
    <row r="10" spans="1:6" ht="12" thickBot="1" x14ac:dyDescent="0.25">
      <c r="A10" s="45"/>
      <c r="B10" s="49"/>
      <c r="C10" s="90" t="s">
        <v>96</v>
      </c>
      <c r="D10" s="50"/>
    </row>
    <row r="11" spans="1:6" ht="12" x14ac:dyDescent="0.25">
      <c r="A11" s="45"/>
      <c r="B11" s="59"/>
      <c r="C11" s="87"/>
      <c r="D11" s="88"/>
      <c r="F11" s="61"/>
    </row>
    <row r="12" spans="1:6" x14ac:dyDescent="0.2">
      <c r="B12" s="75" t="s">
        <v>0</v>
      </c>
      <c r="C12" s="51">
        <v>62</v>
      </c>
      <c r="D12" s="76">
        <f>SUM(C12:C12)</f>
        <v>62</v>
      </c>
      <c r="F12" s="93"/>
    </row>
    <row r="13" spans="1:6" x14ac:dyDescent="0.2">
      <c r="A13" s="52"/>
      <c r="B13" s="78" t="s">
        <v>1</v>
      </c>
      <c r="C13" s="51">
        <v>81</v>
      </c>
      <c r="D13" s="76">
        <f t="shared" ref="D13:D54" si="0">SUM(C13:C13)</f>
        <v>81</v>
      </c>
      <c r="F13" s="93"/>
    </row>
    <row r="14" spans="1:6" x14ac:dyDescent="0.2">
      <c r="A14" s="52"/>
      <c r="B14" s="78" t="s">
        <v>2</v>
      </c>
      <c r="C14" s="51">
        <v>40973</v>
      </c>
      <c r="D14" s="76">
        <f t="shared" si="0"/>
        <v>40973</v>
      </c>
      <c r="F14" s="93"/>
    </row>
    <row r="15" spans="1:6" x14ac:dyDescent="0.2">
      <c r="A15" s="52"/>
      <c r="B15" s="78" t="s">
        <v>3</v>
      </c>
      <c r="C15" s="51">
        <v>0</v>
      </c>
      <c r="D15" s="76">
        <f t="shared" si="0"/>
        <v>0</v>
      </c>
      <c r="F15" s="93"/>
    </row>
    <row r="16" spans="1:6" x14ac:dyDescent="0.2">
      <c r="A16" s="52"/>
      <c r="B16" s="78" t="s">
        <v>4</v>
      </c>
      <c r="C16" s="51">
        <v>104</v>
      </c>
      <c r="D16" s="76">
        <f t="shared" si="0"/>
        <v>104</v>
      </c>
      <c r="F16" s="93"/>
    </row>
    <row r="17" spans="1:6" x14ac:dyDescent="0.2">
      <c r="A17" s="52"/>
      <c r="B17" s="78" t="s">
        <v>5</v>
      </c>
      <c r="C17" s="51">
        <v>0</v>
      </c>
      <c r="D17" s="76">
        <f t="shared" si="0"/>
        <v>0</v>
      </c>
      <c r="F17" s="93"/>
    </row>
    <row r="18" spans="1:6" x14ac:dyDescent="0.2">
      <c r="A18" s="52"/>
      <c r="B18" s="78" t="s">
        <v>6</v>
      </c>
      <c r="C18" s="51">
        <v>1150</v>
      </c>
      <c r="D18" s="76">
        <f t="shared" si="0"/>
        <v>1150</v>
      </c>
      <c r="F18" s="93"/>
    </row>
    <row r="19" spans="1:6" x14ac:dyDescent="0.2">
      <c r="A19" s="52"/>
      <c r="B19" s="78" t="s">
        <v>7</v>
      </c>
      <c r="C19" s="51">
        <v>0</v>
      </c>
      <c r="D19" s="76">
        <f t="shared" si="0"/>
        <v>0</v>
      </c>
      <c r="F19" s="93"/>
    </row>
    <row r="20" spans="1:6" x14ac:dyDescent="0.2">
      <c r="A20" s="52"/>
      <c r="B20" s="78" t="s">
        <v>8</v>
      </c>
      <c r="C20" s="51">
        <v>528</v>
      </c>
      <c r="D20" s="76">
        <f t="shared" si="0"/>
        <v>528</v>
      </c>
      <c r="F20" s="93"/>
    </row>
    <row r="21" spans="1:6" x14ac:dyDescent="0.2">
      <c r="A21" s="52"/>
      <c r="B21" s="78" t="s">
        <v>9</v>
      </c>
      <c r="C21" s="51">
        <v>155</v>
      </c>
      <c r="D21" s="76">
        <f t="shared" si="0"/>
        <v>155</v>
      </c>
      <c r="F21" s="93"/>
    </row>
    <row r="22" spans="1:6" x14ac:dyDescent="0.2">
      <c r="A22" s="52"/>
      <c r="B22" s="78" t="s">
        <v>10</v>
      </c>
      <c r="C22" s="51">
        <v>29</v>
      </c>
      <c r="D22" s="76">
        <f t="shared" si="0"/>
        <v>29</v>
      </c>
      <c r="F22" s="93"/>
    </row>
    <row r="23" spans="1:6" x14ac:dyDescent="0.2">
      <c r="A23" s="52"/>
      <c r="B23" s="78" t="s">
        <v>11</v>
      </c>
      <c r="C23" s="51">
        <v>440</v>
      </c>
      <c r="D23" s="76">
        <f t="shared" si="0"/>
        <v>440</v>
      </c>
      <c r="F23" s="93"/>
    </row>
    <row r="24" spans="1:6" x14ac:dyDescent="0.2">
      <c r="A24" s="52"/>
      <c r="B24" s="78" t="s">
        <v>12</v>
      </c>
      <c r="C24" s="51">
        <v>176</v>
      </c>
      <c r="D24" s="76">
        <f t="shared" si="0"/>
        <v>176</v>
      </c>
      <c r="F24" s="93"/>
    </row>
    <row r="25" spans="1:6" x14ac:dyDescent="0.2">
      <c r="A25" s="52"/>
      <c r="B25" s="78" t="s">
        <v>13</v>
      </c>
      <c r="C25" s="51">
        <v>0</v>
      </c>
      <c r="D25" s="76">
        <f t="shared" si="0"/>
        <v>0</v>
      </c>
      <c r="F25" s="93"/>
    </row>
    <row r="26" spans="1:6" x14ac:dyDescent="0.2">
      <c r="A26" s="52"/>
      <c r="B26" s="78" t="s">
        <v>14</v>
      </c>
      <c r="C26" s="51">
        <v>553</v>
      </c>
      <c r="D26" s="76">
        <f t="shared" si="0"/>
        <v>553</v>
      </c>
      <c r="F26" s="93"/>
    </row>
    <row r="27" spans="1:6" x14ac:dyDescent="0.2">
      <c r="A27" s="52"/>
      <c r="B27" s="78" t="s">
        <v>15</v>
      </c>
      <c r="C27" s="51">
        <v>17965</v>
      </c>
      <c r="D27" s="76">
        <f t="shared" si="0"/>
        <v>17965</v>
      </c>
      <c r="F27" s="93"/>
    </row>
    <row r="28" spans="1:6" x14ac:dyDescent="0.2">
      <c r="A28" s="52"/>
      <c r="B28" s="78" t="s">
        <v>16</v>
      </c>
      <c r="C28" s="51">
        <v>59</v>
      </c>
      <c r="D28" s="76">
        <f t="shared" si="0"/>
        <v>59</v>
      </c>
      <c r="F28" s="93"/>
    </row>
    <row r="29" spans="1:6" x14ac:dyDescent="0.2">
      <c r="A29" s="52"/>
      <c r="B29" s="78" t="s">
        <v>17</v>
      </c>
      <c r="C29" s="51">
        <v>33</v>
      </c>
      <c r="D29" s="76">
        <f t="shared" si="0"/>
        <v>33</v>
      </c>
      <c r="F29" s="93"/>
    </row>
    <row r="30" spans="1:6" x14ac:dyDescent="0.2">
      <c r="A30" s="52"/>
      <c r="B30" s="78" t="s">
        <v>18</v>
      </c>
      <c r="C30" s="51">
        <v>164</v>
      </c>
      <c r="D30" s="76">
        <f t="shared" si="0"/>
        <v>164</v>
      </c>
      <c r="F30" s="93"/>
    </row>
    <row r="31" spans="1:6" x14ac:dyDescent="0.2">
      <c r="A31" s="52"/>
      <c r="B31" s="78" t="s">
        <v>19</v>
      </c>
      <c r="C31" s="51">
        <v>0</v>
      </c>
      <c r="D31" s="76">
        <f t="shared" si="0"/>
        <v>0</v>
      </c>
      <c r="F31" s="93"/>
    </row>
    <row r="32" spans="1:6" x14ac:dyDescent="0.2">
      <c r="A32" s="52"/>
      <c r="B32" s="78" t="s">
        <v>20</v>
      </c>
      <c r="C32" s="51">
        <v>8835</v>
      </c>
      <c r="D32" s="76">
        <f t="shared" si="0"/>
        <v>8835</v>
      </c>
      <c r="F32" s="93"/>
    </row>
    <row r="33" spans="1:6" x14ac:dyDescent="0.2">
      <c r="A33" s="52"/>
      <c r="B33" s="78" t="s">
        <v>21</v>
      </c>
      <c r="C33" s="51">
        <v>8638</v>
      </c>
      <c r="D33" s="76">
        <f t="shared" si="0"/>
        <v>8638</v>
      </c>
      <c r="F33" s="93"/>
    </row>
    <row r="34" spans="1:6" x14ac:dyDescent="0.2">
      <c r="A34" s="52"/>
      <c r="B34" s="78" t="s">
        <v>22</v>
      </c>
      <c r="C34" s="51">
        <v>13</v>
      </c>
      <c r="D34" s="76">
        <f t="shared" si="0"/>
        <v>13</v>
      </c>
      <c r="F34" s="93"/>
    </row>
    <row r="35" spans="1:6" x14ac:dyDescent="0.2">
      <c r="A35" s="52"/>
      <c r="B35" s="78" t="s">
        <v>23</v>
      </c>
      <c r="C35" s="51">
        <v>117</v>
      </c>
      <c r="D35" s="76">
        <f t="shared" si="0"/>
        <v>117</v>
      </c>
      <c r="F35" s="93"/>
    </row>
    <row r="36" spans="1:6" x14ac:dyDescent="0.2">
      <c r="A36" s="52"/>
      <c r="B36" s="78" t="s">
        <v>24</v>
      </c>
      <c r="C36" s="51">
        <v>1381</v>
      </c>
      <c r="D36" s="76">
        <f t="shared" si="0"/>
        <v>1381</v>
      </c>
      <c r="F36" s="93"/>
    </row>
    <row r="37" spans="1:6" x14ac:dyDescent="0.2">
      <c r="A37" s="52"/>
      <c r="B37" s="78" t="s">
        <v>25</v>
      </c>
      <c r="C37" s="51">
        <v>5</v>
      </c>
      <c r="D37" s="76">
        <f t="shared" si="0"/>
        <v>5</v>
      </c>
      <c r="F37" s="93"/>
    </row>
    <row r="38" spans="1:6" x14ac:dyDescent="0.2">
      <c r="A38" s="52"/>
      <c r="B38" s="78" t="s">
        <v>26</v>
      </c>
      <c r="C38" s="51">
        <v>7258</v>
      </c>
      <c r="D38" s="76">
        <f t="shared" si="0"/>
        <v>7258</v>
      </c>
      <c r="F38" s="93"/>
    </row>
    <row r="39" spans="1:6" x14ac:dyDescent="0.2">
      <c r="A39" s="52"/>
      <c r="B39" s="78" t="s">
        <v>27</v>
      </c>
      <c r="C39" s="51">
        <v>0</v>
      </c>
      <c r="D39" s="76">
        <f t="shared" si="0"/>
        <v>0</v>
      </c>
      <c r="F39" s="93"/>
    </row>
    <row r="40" spans="1:6" x14ac:dyDescent="0.2">
      <c r="A40" s="52"/>
      <c r="B40" s="78" t="s">
        <v>28</v>
      </c>
      <c r="C40" s="51">
        <v>0</v>
      </c>
      <c r="D40" s="76">
        <f t="shared" si="0"/>
        <v>0</v>
      </c>
      <c r="F40" s="93"/>
    </row>
    <row r="41" spans="1:6" x14ac:dyDescent="0.2">
      <c r="A41" s="52"/>
      <c r="B41" s="78" t="s">
        <v>29</v>
      </c>
      <c r="C41" s="51">
        <v>190</v>
      </c>
      <c r="D41" s="76">
        <f t="shared" si="0"/>
        <v>190</v>
      </c>
      <c r="F41" s="93"/>
    </row>
    <row r="42" spans="1:6" x14ac:dyDescent="0.2">
      <c r="A42" s="52"/>
      <c r="B42" s="78" t="s">
        <v>30</v>
      </c>
      <c r="C42" s="51">
        <v>0</v>
      </c>
      <c r="D42" s="76">
        <f t="shared" si="0"/>
        <v>0</v>
      </c>
      <c r="F42" s="93"/>
    </row>
    <row r="43" spans="1:6" x14ac:dyDescent="0.2">
      <c r="A43" s="52"/>
      <c r="B43" s="78" t="s">
        <v>31</v>
      </c>
      <c r="C43" s="51">
        <v>87130</v>
      </c>
      <c r="D43" s="76">
        <f t="shared" si="0"/>
        <v>87130</v>
      </c>
      <c r="F43" s="93"/>
    </row>
    <row r="44" spans="1:6" x14ac:dyDescent="0.2">
      <c r="A44" s="52"/>
      <c r="B44" s="78" t="s">
        <v>32</v>
      </c>
      <c r="C44" s="51">
        <v>9747</v>
      </c>
      <c r="D44" s="76">
        <f t="shared" si="0"/>
        <v>9747</v>
      </c>
      <c r="F44" s="93"/>
    </row>
    <row r="45" spans="1:6" x14ac:dyDescent="0.2">
      <c r="A45" s="52"/>
      <c r="B45" s="78" t="s">
        <v>33</v>
      </c>
      <c r="C45" s="51">
        <v>20</v>
      </c>
      <c r="D45" s="76">
        <f t="shared" si="0"/>
        <v>20</v>
      </c>
      <c r="F45" s="93"/>
    </row>
    <row r="46" spans="1:6" x14ac:dyDescent="0.2">
      <c r="A46" s="52"/>
      <c r="B46" s="78" t="s">
        <v>34</v>
      </c>
      <c r="C46" s="51">
        <v>332</v>
      </c>
      <c r="D46" s="76">
        <f t="shared" si="0"/>
        <v>332</v>
      </c>
      <c r="F46" s="93"/>
    </row>
    <row r="47" spans="1:6" x14ac:dyDescent="0.2">
      <c r="A47" s="52"/>
      <c r="B47" s="78" t="s">
        <v>35</v>
      </c>
      <c r="C47" s="51">
        <v>0</v>
      </c>
      <c r="D47" s="76">
        <f t="shared" si="0"/>
        <v>0</v>
      </c>
      <c r="F47" s="93"/>
    </row>
    <row r="48" spans="1:6" x14ac:dyDescent="0.2">
      <c r="A48" s="52"/>
      <c r="B48" s="78" t="s">
        <v>36</v>
      </c>
      <c r="C48" s="51">
        <v>220</v>
      </c>
      <c r="D48" s="76">
        <f t="shared" si="0"/>
        <v>220</v>
      </c>
      <c r="F48" s="93"/>
    </row>
    <row r="49" spans="1:6" x14ac:dyDescent="0.2">
      <c r="A49" s="52"/>
      <c r="B49" s="78" t="s">
        <v>37</v>
      </c>
      <c r="C49" s="51">
        <v>294135</v>
      </c>
      <c r="D49" s="76">
        <f>SUM(C49:C49)</f>
        <v>294135</v>
      </c>
      <c r="F49" s="93"/>
    </row>
    <row r="50" spans="1:6" x14ac:dyDescent="0.2">
      <c r="A50" s="52"/>
      <c r="B50" s="78" t="s">
        <v>38</v>
      </c>
      <c r="C50" s="51">
        <v>190</v>
      </c>
      <c r="D50" s="76">
        <f t="shared" si="0"/>
        <v>190</v>
      </c>
      <c r="F50" s="93"/>
    </row>
    <row r="51" spans="1:6" x14ac:dyDescent="0.2">
      <c r="A51" s="52"/>
      <c r="B51" s="78" t="s">
        <v>39</v>
      </c>
      <c r="C51" s="51">
        <v>341</v>
      </c>
      <c r="D51" s="76">
        <f t="shared" si="0"/>
        <v>341</v>
      </c>
      <c r="F51" s="93"/>
    </row>
    <row r="52" spans="1:6" x14ac:dyDescent="0.2">
      <c r="A52" s="52"/>
      <c r="B52" s="79" t="s">
        <v>40</v>
      </c>
      <c r="C52" s="51">
        <v>514330</v>
      </c>
      <c r="D52" s="76">
        <f>SUM(C52:C52)</f>
        <v>514330</v>
      </c>
      <c r="F52" s="93"/>
    </row>
    <row r="53" spans="1:6" x14ac:dyDescent="0.2">
      <c r="A53" s="52"/>
      <c r="B53" s="78" t="s">
        <v>41</v>
      </c>
      <c r="C53" s="51">
        <v>0</v>
      </c>
      <c r="D53" s="76">
        <f t="shared" si="0"/>
        <v>0</v>
      </c>
      <c r="F53" s="93"/>
    </row>
    <row r="54" spans="1:6" ht="12" thickBot="1" x14ac:dyDescent="0.25">
      <c r="A54" s="52"/>
      <c r="B54" s="97" t="s">
        <v>42</v>
      </c>
      <c r="C54" s="98">
        <v>70</v>
      </c>
      <c r="D54" s="150">
        <f t="shared" si="0"/>
        <v>70</v>
      </c>
      <c r="F54" s="93"/>
    </row>
    <row r="55" spans="1:6" ht="12.6" thickBot="1" x14ac:dyDescent="0.25">
      <c r="A55" s="52"/>
      <c r="B55" s="174" t="s">
        <v>43</v>
      </c>
      <c r="C55" s="175">
        <f>SUM(C12:C54)</f>
        <v>995424</v>
      </c>
      <c r="D55" s="176">
        <f>SUM(D12:D54)</f>
        <v>995424</v>
      </c>
      <c r="F55" s="93"/>
    </row>
    <row r="56" spans="1:6" x14ac:dyDescent="0.2">
      <c r="A56" s="52"/>
      <c r="B56" s="52"/>
      <c r="C56" s="52"/>
      <c r="D56" s="52"/>
      <c r="E56" s="77"/>
    </row>
    <row r="57" spans="1:6" ht="12" x14ac:dyDescent="0.25">
      <c r="C57" s="85"/>
      <c r="D57" s="85"/>
      <c r="E57" s="83"/>
    </row>
    <row r="58" spans="1:6" x14ac:dyDescent="0.2">
      <c r="A58" s="53"/>
      <c r="B58" s="53"/>
      <c r="C58" s="53"/>
      <c r="D58" s="53"/>
      <c r="E58" s="53"/>
    </row>
    <row r="59" spans="1:6" x14ac:dyDescent="0.2">
      <c r="A59" s="52"/>
      <c r="B59" s="53"/>
      <c r="C59" s="53"/>
      <c r="D59" s="77"/>
      <c r="E59" s="52"/>
    </row>
    <row r="60" spans="1:6" x14ac:dyDescent="0.2">
      <c r="A60" s="52"/>
      <c r="B60" s="53"/>
      <c r="C60" s="53"/>
      <c r="D60" s="52"/>
      <c r="E60" s="52"/>
    </row>
    <row r="61" spans="1:6" x14ac:dyDescent="0.2">
      <c r="A61" s="52"/>
      <c r="B61" s="53"/>
      <c r="C61" s="53"/>
      <c r="D61" s="52"/>
      <c r="E61" s="52"/>
    </row>
    <row r="62" spans="1:6" x14ac:dyDescent="0.2">
      <c r="A62" s="52"/>
      <c r="B62" s="52"/>
      <c r="C62" s="52"/>
      <c r="D62" s="52"/>
      <c r="E62" s="52"/>
    </row>
    <row r="63" spans="1:6" x14ac:dyDescent="0.2">
      <c r="A63" s="52"/>
      <c r="B63" s="52"/>
      <c r="C63" s="52"/>
      <c r="D63" s="52"/>
      <c r="E63" s="52"/>
    </row>
    <row r="64" spans="1:6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x14ac:dyDescent="0.2">
      <c r="A75" s="52"/>
      <c r="B75" s="52"/>
      <c r="C75" s="52"/>
      <c r="D75" s="52"/>
      <c r="E75" s="52"/>
    </row>
    <row r="76" spans="1:5" x14ac:dyDescent="0.2">
      <c r="A76" s="52"/>
      <c r="B76" s="52"/>
      <c r="C76" s="52"/>
      <c r="D76" s="52"/>
      <c r="E76" s="52"/>
    </row>
    <row r="77" spans="1:5" x14ac:dyDescent="0.2">
      <c r="A77" s="52"/>
      <c r="B77" s="52"/>
      <c r="C77" s="52"/>
      <c r="D77" s="52"/>
      <c r="E77" s="52"/>
    </row>
    <row r="78" spans="1:5" x14ac:dyDescent="0.2">
      <c r="A78" s="52"/>
      <c r="B78" s="52"/>
      <c r="C78" s="52"/>
      <c r="D78" s="52"/>
      <c r="E78" s="52"/>
    </row>
    <row r="79" spans="1:5" x14ac:dyDescent="0.2">
      <c r="A79" s="52"/>
      <c r="B79" s="52"/>
      <c r="C79" s="52"/>
      <c r="D79" s="52"/>
      <c r="E79" s="52"/>
    </row>
    <row r="80" spans="1:5" x14ac:dyDescent="0.2">
      <c r="A80" s="52"/>
      <c r="B80" s="52"/>
      <c r="C80" s="52"/>
      <c r="D80" s="52"/>
      <c r="E80" s="52"/>
    </row>
    <row r="81" spans="1:5" ht="12" x14ac:dyDescent="0.25">
      <c r="A81" s="52"/>
      <c r="B81" s="195" t="s">
        <v>124</v>
      </c>
      <c r="C81" s="195"/>
      <c r="D81" s="195"/>
      <c r="E81" s="195"/>
    </row>
    <row r="82" spans="1:5" x14ac:dyDescent="0.2">
      <c r="A82" s="52"/>
      <c r="B82" s="196" t="s">
        <v>122</v>
      </c>
      <c r="C82" s="196"/>
      <c r="D82" s="196"/>
      <c r="E82" s="196"/>
    </row>
    <row r="83" spans="1:5" x14ac:dyDescent="0.2">
      <c r="A83" s="52"/>
      <c r="B83" s="52"/>
      <c r="C83" s="52"/>
      <c r="D83" s="196"/>
      <c r="E83" s="196"/>
    </row>
    <row r="84" spans="1:5" ht="12" x14ac:dyDescent="0.25">
      <c r="A84" s="52"/>
      <c r="B84" s="52"/>
      <c r="C84" s="55" t="s">
        <v>44</v>
      </c>
      <c r="D84" s="80"/>
      <c r="E84" s="55" t="s">
        <v>45</v>
      </c>
    </row>
    <row r="85" spans="1:5" x14ac:dyDescent="0.2">
      <c r="A85" s="52"/>
      <c r="B85" s="52"/>
      <c r="C85" s="52"/>
      <c r="D85" s="52"/>
      <c r="E85" s="52"/>
    </row>
    <row r="86" spans="1:5" ht="36" x14ac:dyDescent="0.25">
      <c r="A86" s="52"/>
      <c r="B86" s="91" t="s">
        <v>101</v>
      </c>
      <c r="C86" s="92">
        <v>4977118</v>
      </c>
      <c r="D86" s="89" t="s">
        <v>47</v>
      </c>
      <c r="E86" s="92">
        <v>995424</v>
      </c>
    </row>
    <row r="87" spans="1:5" ht="12" x14ac:dyDescent="0.25">
      <c r="A87" s="52"/>
      <c r="B87" s="52"/>
      <c r="C87" s="81"/>
      <c r="D87" s="55"/>
      <c r="E87" s="81"/>
    </row>
    <row r="88" spans="1:5" ht="12" x14ac:dyDescent="0.25">
      <c r="A88" s="52"/>
      <c r="B88" s="52"/>
      <c r="C88" s="54"/>
      <c r="D88" s="57"/>
      <c r="E88" s="54"/>
    </row>
    <row r="89" spans="1:5" ht="12.6" thickBot="1" x14ac:dyDescent="0.3">
      <c r="A89" s="52"/>
      <c r="B89" s="57" t="s">
        <v>52</v>
      </c>
      <c r="C89" s="84">
        <f>SUM(C86:C87)</f>
        <v>4977118</v>
      </c>
      <c r="D89" s="52"/>
      <c r="E89" s="84">
        <f>SUM(E86:E87)</f>
        <v>995424</v>
      </c>
    </row>
    <row r="90" spans="1:5" ht="12" thickTop="1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3"/>
    </row>
    <row r="92" spans="1:5" ht="12" x14ac:dyDescent="0.25">
      <c r="A92" s="52"/>
      <c r="B92" s="52"/>
      <c r="C92" s="52"/>
      <c r="D92" s="52"/>
      <c r="E92" s="54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  <row r="127" spans="1:5" x14ac:dyDescent="0.2">
      <c r="A127" s="52"/>
      <c r="B127" s="52"/>
      <c r="C127" s="52"/>
      <c r="D127" s="52"/>
      <c r="E127" s="52"/>
    </row>
    <row r="128" spans="1:5" x14ac:dyDescent="0.2">
      <c r="A128" s="52"/>
      <c r="B128" s="52"/>
      <c r="C128" s="52"/>
      <c r="D128" s="52"/>
      <c r="E128" s="52"/>
    </row>
    <row r="129" spans="1:5" x14ac:dyDescent="0.2">
      <c r="A129" s="52"/>
      <c r="B129" s="52"/>
      <c r="C129" s="52"/>
      <c r="D129" s="52"/>
      <c r="E129" s="52"/>
    </row>
    <row r="130" spans="1:5" x14ac:dyDescent="0.2">
      <c r="A130" s="52"/>
      <c r="B130" s="52"/>
      <c r="C130" s="52"/>
      <c r="D130" s="52"/>
      <c r="E130" s="52"/>
    </row>
    <row r="131" spans="1:5" x14ac:dyDescent="0.2">
      <c r="A131" s="52"/>
      <c r="B131" s="52"/>
      <c r="C131" s="52"/>
      <c r="D131" s="52"/>
      <c r="E131" s="52"/>
    </row>
    <row r="132" spans="1:5" x14ac:dyDescent="0.2">
      <c r="A132" s="52"/>
      <c r="B132" s="52"/>
      <c r="C132" s="52"/>
      <c r="D132" s="52"/>
      <c r="E132" s="52"/>
    </row>
    <row r="133" spans="1:5" x14ac:dyDescent="0.2">
      <c r="A133" s="52"/>
      <c r="B133" s="52"/>
      <c r="C133" s="52"/>
      <c r="D133" s="52"/>
      <c r="E133" s="52"/>
    </row>
    <row r="134" spans="1:5" x14ac:dyDescent="0.2">
      <c r="A134" s="52"/>
      <c r="B134" s="52"/>
      <c r="C134" s="52"/>
      <c r="D134" s="52"/>
      <c r="E134" s="52"/>
    </row>
    <row r="135" spans="1:5" x14ac:dyDescent="0.2">
      <c r="A135" s="52"/>
      <c r="B135" s="52"/>
      <c r="C135" s="52"/>
      <c r="D135" s="52"/>
      <c r="E135" s="52"/>
    </row>
    <row r="136" spans="1:5" x14ac:dyDescent="0.2">
      <c r="A136" s="52"/>
      <c r="B136" s="52"/>
      <c r="C136" s="52"/>
      <c r="D136" s="52"/>
      <c r="E136" s="52"/>
    </row>
    <row r="137" spans="1:5" x14ac:dyDescent="0.2">
      <c r="A137" s="52"/>
      <c r="B137" s="52"/>
      <c r="C137" s="52"/>
      <c r="D137" s="52"/>
      <c r="E137" s="52"/>
    </row>
    <row r="138" spans="1:5" x14ac:dyDescent="0.2">
      <c r="A138" s="52"/>
      <c r="B138" s="52"/>
      <c r="C138" s="52"/>
      <c r="D138" s="52"/>
      <c r="E138" s="52"/>
    </row>
    <row r="139" spans="1:5" x14ac:dyDescent="0.2">
      <c r="A139" s="52"/>
      <c r="B139" s="52"/>
      <c r="C139" s="52"/>
      <c r="D139" s="52"/>
      <c r="E139" s="52"/>
    </row>
    <row r="140" spans="1:5" x14ac:dyDescent="0.2">
      <c r="A140" s="52"/>
      <c r="B140" s="52"/>
      <c r="C140" s="52"/>
      <c r="D140" s="52"/>
      <c r="E140" s="52"/>
    </row>
    <row r="141" spans="1:5" x14ac:dyDescent="0.2">
      <c r="A141" s="52"/>
      <c r="B141" s="52"/>
      <c r="C141" s="52"/>
      <c r="D141" s="52"/>
      <c r="E141" s="52"/>
    </row>
    <row r="142" spans="1:5" x14ac:dyDescent="0.2">
      <c r="A142" s="52"/>
      <c r="B142" s="52"/>
      <c r="C142" s="52"/>
      <c r="D142" s="52"/>
      <c r="E142" s="52"/>
    </row>
  </sheetData>
  <mergeCells count="5">
    <mergeCell ref="A6:E6"/>
    <mergeCell ref="B7:D7"/>
    <mergeCell ref="B81:E81"/>
    <mergeCell ref="B82:E82"/>
    <mergeCell ref="D83:E83"/>
  </mergeCells>
  <printOptions horizontalCentered="1" verticalCentered="1"/>
  <pageMargins left="0.25" right="0.25" top="0.49" bottom="0.54" header="0.3" footer="0.3"/>
  <pageSetup scale="92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8048A-E3CE-47DD-B80F-A698D8D84E96}">
  <sheetPr>
    <tabColor rgb="FFFF0000"/>
  </sheetPr>
  <dimension ref="A6:Z149"/>
  <sheetViews>
    <sheetView view="pageBreakPreview" topLeftCell="A109" zoomScale="60" zoomScaleNormal="110" workbookViewId="0">
      <selection activeCell="A150" sqref="A150:IV160"/>
    </sheetView>
  </sheetViews>
  <sheetFormatPr baseColWidth="10" defaultColWidth="11.44140625" defaultRowHeight="11.4" x14ac:dyDescent="0.2"/>
  <cols>
    <col min="1" max="1" width="19.33203125" style="5" customWidth="1"/>
    <col min="2" max="3" width="13.33203125" style="5" customWidth="1"/>
    <col min="4" max="4" width="12.33203125" style="5" bestFit="1" customWidth="1"/>
    <col min="5" max="5" width="12" style="5" customWidth="1"/>
    <col min="6" max="6" width="11.33203125" style="5" customWidth="1"/>
    <col min="7" max="7" width="16.109375" style="5" customWidth="1"/>
    <col min="8" max="8" width="19.109375" style="5" customWidth="1"/>
    <col min="9" max="9" width="14.6640625" style="5" customWidth="1"/>
    <col min="10" max="10" width="12.88671875" style="5" bestFit="1" customWidth="1"/>
    <col min="11" max="11" width="12.33203125" style="5" customWidth="1"/>
    <col min="12" max="12" width="13.33203125" style="5" bestFit="1" customWidth="1"/>
    <col min="13" max="13" width="12.33203125" style="5" customWidth="1"/>
    <col min="14" max="14" width="18" style="5" bestFit="1" customWidth="1"/>
    <col min="15" max="15" width="22.88671875" style="5" bestFit="1" customWidth="1"/>
    <col min="16" max="16" width="14.44140625" style="5" customWidth="1"/>
    <col min="17" max="17" width="4.6640625" style="9" hidden="1" customWidth="1"/>
    <col min="18" max="18" width="16.33203125" style="36" hidden="1" customWidth="1"/>
    <col min="19" max="19" width="13.88671875" style="5" hidden="1" customWidth="1"/>
    <col min="20" max="20" width="2" style="5" hidden="1" customWidth="1"/>
    <col min="21" max="21" width="13.33203125" style="5" bestFit="1" customWidth="1"/>
    <col min="22" max="22" width="12.88671875" style="5" bestFit="1" customWidth="1"/>
    <col min="23" max="23" width="3" style="5" customWidth="1"/>
    <col min="24" max="24" width="11.44140625" style="5"/>
    <col min="25" max="25" width="13.33203125" style="5" bestFit="1" customWidth="1"/>
    <col min="26" max="16384" width="11.44140625" style="5"/>
  </cols>
  <sheetData>
    <row r="6" spans="1:26" ht="13.8" x14ac:dyDescent="0.25">
      <c r="A6" s="190" t="s">
        <v>125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26" ht="13.8" x14ac:dyDescent="0.25">
      <c r="A7" s="191" t="s">
        <v>122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26" ht="13.2" x14ac:dyDescent="0.25">
      <c r="A8" s="198" t="s">
        <v>126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26" ht="13.8" thickBot="1" x14ac:dyDescent="0.3">
      <c r="A9" s="199" t="s">
        <v>127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</row>
    <row r="10" spans="1:26" s="14" customFormat="1" ht="10.199999999999999" x14ac:dyDescent="0.2">
      <c r="A10" s="11"/>
      <c r="B10" s="12"/>
      <c r="C10" s="12" t="s">
        <v>62</v>
      </c>
      <c r="D10" s="12" t="s">
        <v>62</v>
      </c>
      <c r="E10" s="12"/>
      <c r="F10" s="12" t="s">
        <v>84</v>
      </c>
      <c r="G10" s="12" t="s">
        <v>53</v>
      </c>
      <c r="H10" s="13" t="s">
        <v>54</v>
      </c>
      <c r="I10" s="13" t="s">
        <v>67</v>
      </c>
      <c r="J10" s="13" t="s">
        <v>55</v>
      </c>
      <c r="K10" s="13" t="s">
        <v>72</v>
      </c>
      <c r="L10" s="13" t="s">
        <v>62</v>
      </c>
      <c r="M10" s="13" t="s">
        <v>72</v>
      </c>
      <c r="N10" s="43" t="s">
        <v>55</v>
      </c>
      <c r="O10" s="43" t="s">
        <v>99</v>
      </c>
      <c r="P10" s="12"/>
      <c r="Q10" s="34"/>
      <c r="R10" s="34"/>
    </row>
    <row r="11" spans="1:26" s="14" customFormat="1" ht="11.25" customHeight="1" x14ac:dyDescent="0.25">
      <c r="A11" s="15" t="s">
        <v>56</v>
      </c>
      <c r="B11" s="16" t="s">
        <v>46</v>
      </c>
      <c r="C11" s="16" t="s">
        <v>63</v>
      </c>
      <c r="D11" s="16" t="s">
        <v>58</v>
      </c>
      <c r="E11" s="16" t="s">
        <v>59</v>
      </c>
      <c r="F11" s="73" t="s">
        <v>85</v>
      </c>
      <c r="G11" s="16" t="s">
        <v>59</v>
      </c>
      <c r="H11" s="17" t="s">
        <v>60</v>
      </c>
      <c r="I11" s="17" t="s">
        <v>68</v>
      </c>
      <c r="J11" s="17" t="s">
        <v>61</v>
      </c>
      <c r="K11" s="17" t="s">
        <v>73</v>
      </c>
      <c r="L11" s="17" t="s">
        <v>64</v>
      </c>
      <c r="M11" s="17" t="s">
        <v>74</v>
      </c>
      <c r="N11" s="47" t="s">
        <v>87</v>
      </c>
      <c r="O11" s="47" t="s">
        <v>97</v>
      </c>
      <c r="P11" s="16" t="s">
        <v>52</v>
      </c>
      <c r="Q11" s="34"/>
      <c r="R11" s="34"/>
    </row>
    <row r="12" spans="1:26" s="14" customFormat="1" ht="11.25" customHeight="1" thickBot="1" x14ac:dyDescent="0.25">
      <c r="A12" s="18"/>
      <c r="B12" s="19"/>
      <c r="C12" s="19" t="s">
        <v>57</v>
      </c>
      <c r="D12" s="19"/>
      <c r="E12" s="19"/>
      <c r="F12" s="74" t="s">
        <v>86</v>
      </c>
      <c r="G12" s="19"/>
      <c r="H12" s="19"/>
      <c r="I12" s="19" t="s">
        <v>69</v>
      </c>
      <c r="J12" s="19"/>
      <c r="K12" s="19"/>
      <c r="L12" s="19"/>
      <c r="M12" s="19"/>
      <c r="N12" s="90" t="s">
        <v>88</v>
      </c>
      <c r="O12" s="90" t="s">
        <v>100</v>
      </c>
      <c r="P12" s="19"/>
      <c r="Q12" s="34"/>
      <c r="R12" s="34"/>
    </row>
    <row r="13" spans="1:26" ht="12" x14ac:dyDescent="0.25">
      <c r="A13" s="1"/>
      <c r="B13" s="2"/>
      <c r="C13" s="2"/>
      <c r="D13" s="2"/>
      <c r="E13" s="3"/>
      <c r="F13" s="3"/>
      <c r="G13" s="2"/>
      <c r="H13" s="2"/>
      <c r="I13" s="2"/>
      <c r="J13" s="2"/>
      <c r="K13" s="2"/>
      <c r="L13" s="2"/>
      <c r="M13" s="2"/>
      <c r="N13" s="2"/>
      <c r="O13" s="2"/>
      <c r="P13" s="4"/>
    </row>
    <row r="14" spans="1:26" s="7" customFormat="1" x14ac:dyDescent="0.2">
      <c r="A14" s="6" t="s">
        <v>0</v>
      </c>
      <c r="B14" s="20">
        <v>2140943</v>
      </c>
      <c r="C14" s="20">
        <v>474091</v>
      </c>
      <c r="D14" s="20">
        <v>40995</v>
      </c>
      <c r="E14" s="20">
        <v>66976</v>
      </c>
      <c r="F14" s="20">
        <v>5897</v>
      </c>
      <c r="G14" s="20">
        <v>13023</v>
      </c>
      <c r="H14" s="20">
        <v>20972</v>
      </c>
      <c r="I14" s="20">
        <v>153342</v>
      </c>
      <c r="J14" s="20">
        <v>189200</v>
      </c>
      <c r="K14" s="20">
        <v>0</v>
      </c>
      <c r="L14" s="20">
        <v>-1811</v>
      </c>
      <c r="M14" s="20">
        <v>0</v>
      </c>
      <c r="N14" s="29">
        <v>52633</v>
      </c>
      <c r="O14" s="29">
        <v>62</v>
      </c>
      <c r="P14" s="21">
        <f>SUM(B14:O14)</f>
        <v>3156323</v>
      </c>
      <c r="Q14" s="9"/>
      <c r="R14" s="9" t="e">
        <f>'[3]DICIEMBRE 2025'!N13+#REF!+'[3]FDO FOM MPAL CONVENIO'!D12+'[3]IMPTO ENAJ.BEBIDAS CONT ALCOHOL'!D12</f>
        <v>#REF!</v>
      </c>
      <c r="S14" s="9" t="e">
        <f>R14-P14</f>
        <v>#REF!</v>
      </c>
      <c r="U14" s="9"/>
      <c r="V14" s="9"/>
      <c r="Y14" s="9"/>
      <c r="Z14" s="9"/>
    </row>
    <row r="15" spans="1:26" s="7" customFormat="1" x14ac:dyDescent="0.2">
      <c r="A15" s="8" t="s">
        <v>1</v>
      </c>
      <c r="B15" s="20">
        <v>3822386</v>
      </c>
      <c r="C15" s="20">
        <v>846431</v>
      </c>
      <c r="D15" s="20">
        <v>73191</v>
      </c>
      <c r="E15" s="20">
        <v>119577</v>
      </c>
      <c r="F15" s="20">
        <v>10529</v>
      </c>
      <c r="G15" s="20">
        <v>23251</v>
      </c>
      <c r="H15" s="20">
        <v>53084</v>
      </c>
      <c r="I15" s="20">
        <v>206842</v>
      </c>
      <c r="J15" s="20">
        <v>161539</v>
      </c>
      <c r="K15" s="20">
        <v>0</v>
      </c>
      <c r="L15" s="20">
        <v>355911</v>
      </c>
      <c r="M15" s="20">
        <v>0</v>
      </c>
      <c r="N15" s="29">
        <v>111226</v>
      </c>
      <c r="O15" s="29">
        <v>81</v>
      </c>
      <c r="P15" s="21">
        <f t="shared" ref="P15:P56" si="0">SUM(B15:O15)</f>
        <v>5784048</v>
      </c>
      <c r="Q15" s="9"/>
      <c r="R15" s="9" t="e">
        <f>'[3]DICIEMBRE 2025'!N14+#REF!+'[3]FDO FOM MPAL CONVENIO'!D13+'[3]IMPTO ENAJ.BEBIDAS CONT ALCOHOL'!D13</f>
        <v>#REF!</v>
      </c>
      <c r="S15" s="9" t="e">
        <f t="shared" ref="S15:S57" si="1">R15-P15</f>
        <v>#REF!</v>
      </c>
      <c r="U15" s="9"/>
      <c r="V15" s="9"/>
      <c r="Y15" s="9"/>
      <c r="Z15" s="9"/>
    </row>
    <row r="16" spans="1:26" s="7" customFormat="1" x14ac:dyDescent="0.2">
      <c r="A16" s="8" t="s">
        <v>2</v>
      </c>
      <c r="B16" s="20">
        <v>26508786</v>
      </c>
      <c r="C16" s="20">
        <v>5870127</v>
      </c>
      <c r="D16" s="20">
        <v>507592</v>
      </c>
      <c r="E16" s="20">
        <v>829285</v>
      </c>
      <c r="F16" s="20">
        <v>73020</v>
      </c>
      <c r="G16" s="20">
        <v>161251</v>
      </c>
      <c r="H16" s="20">
        <v>53083</v>
      </c>
      <c r="I16" s="20">
        <v>1133622</v>
      </c>
      <c r="J16" s="20">
        <v>205284</v>
      </c>
      <c r="K16" s="20">
        <v>37</v>
      </c>
      <c r="L16" s="20">
        <v>1809081</v>
      </c>
      <c r="M16" s="20">
        <v>0</v>
      </c>
      <c r="N16" s="29">
        <v>2307063</v>
      </c>
      <c r="O16" s="29">
        <v>40973</v>
      </c>
      <c r="P16" s="21">
        <f t="shared" si="0"/>
        <v>39499204</v>
      </c>
      <c r="Q16" s="9"/>
      <c r="R16" s="9" t="e">
        <f>'[3]DICIEMBRE 2025'!N15+#REF!+'[3]FDO FOM MPAL CONVENIO'!D14+'[3]IMPTO ENAJ.BEBIDAS CONT ALCOHOL'!D14</f>
        <v>#REF!</v>
      </c>
      <c r="S16" s="9" t="e">
        <f t="shared" si="1"/>
        <v>#REF!</v>
      </c>
      <c r="U16" s="9"/>
      <c r="V16" s="9"/>
      <c r="Y16" s="9"/>
      <c r="Z16" s="9"/>
    </row>
    <row r="17" spans="1:26" s="7" customFormat="1" x14ac:dyDescent="0.2">
      <c r="A17" s="8" t="s">
        <v>3</v>
      </c>
      <c r="B17" s="20">
        <v>2086456</v>
      </c>
      <c r="C17" s="20">
        <v>462026</v>
      </c>
      <c r="D17" s="20">
        <v>39952</v>
      </c>
      <c r="E17" s="20">
        <v>65272</v>
      </c>
      <c r="F17" s="20">
        <v>5747</v>
      </c>
      <c r="G17" s="20">
        <v>12692</v>
      </c>
      <c r="H17" s="20">
        <v>20972</v>
      </c>
      <c r="I17" s="20">
        <v>137181</v>
      </c>
      <c r="J17" s="20">
        <v>168878</v>
      </c>
      <c r="K17" s="20">
        <v>0</v>
      </c>
      <c r="L17" s="20">
        <v>870</v>
      </c>
      <c r="M17" s="20">
        <v>0</v>
      </c>
      <c r="N17" s="29">
        <v>55897</v>
      </c>
      <c r="O17" s="29">
        <v>0</v>
      </c>
      <c r="P17" s="21">
        <f>SUM(B17:O17)</f>
        <v>3055943</v>
      </c>
      <c r="Q17" s="9"/>
      <c r="R17" s="9" t="e">
        <f>'[3]DICIEMBRE 2025'!N16+#REF!+'[3]FDO FOM MPAL CONVENIO'!D15+'[3]IMPTO ENAJ.BEBIDAS CONT ALCOHOL'!D15</f>
        <v>#REF!</v>
      </c>
      <c r="S17" s="9" t="e">
        <f t="shared" si="1"/>
        <v>#REF!</v>
      </c>
      <c r="U17" s="9"/>
      <c r="V17" s="9"/>
      <c r="Y17" s="9"/>
      <c r="Z17" s="9"/>
    </row>
    <row r="18" spans="1:26" s="7" customFormat="1" x14ac:dyDescent="0.2">
      <c r="A18" s="8" t="s">
        <v>4</v>
      </c>
      <c r="B18" s="20">
        <v>1701109</v>
      </c>
      <c r="C18" s="20">
        <v>376694</v>
      </c>
      <c r="D18" s="20">
        <v>32573</v>
      </c>
      <c r="E18" s="20">
        <v>53217</v>
      </c>
      <c r="F18" s="20">
        <v>4686</v>
      </c>
      <c r="G18" s="20">
        <v>10348</v>
      </c>
      <c r="H18" s="20">
        <v>20972</v>
      </c>
      <c r="I18" s="20">
        <v>233034</v>
      </c>
      <c r="J18" s="20">
        <v>352111</v>
      </c>
      <c r="K18" s="20">
        <v>0</v>
      </c>
      <c r="L18" s="20">
        <v>61520</v>
      </c>
      <c r="M18" s="20">
        <v>0</v>
      </c>
      <c r="N18" s="29">
        <v>55966</v>
      </c>
      <c r="O18" s="29">
        <v>104</v>
      </c>
      <c r="P18" s="21">
        <f t="shared" si="0"/>
        <v>2902334</v>
      </c>
      <c r="Q18" s="9"/>
      <c r="R18" s="9" t="e">
        <f>'[3]DICIEMBRE 2025'!N17+#REF!+'[3]FDO FOM MPAL CONVENIO'!D16+'[3]IMPTO ENAJ.BEBIDAS CONT ALCOHOL'!D16</f>
        <v>#REF!</v>
      </c>
      <c r="S18" s="9" t="e">
        <f t="shared" si="1"/>
        <v>#REF!</v>
      </c>
      <c r="U18" s="9"/>
      <c r="V18" s="9"/>
      <c r="Y18" s="9"/>
      <c r="Z18" s="9"/>
    </row>
    <row r="19" spans="1:26" s="7" customFormat="1" x14ac:dyDescent="0.2">
      <c r="A19" s="8" t="s">
        <v>5</v>
      </c>
      <c r="B19" s="20">
        <v>1889195</v>
      </c>
      <c r="C19" s="20">
        <v>418344</v>
      </c>
      <c r="D19" s="20">
        <v>36174</v>
      </c>
      <c r="E19" s="20">
        <v>59100</v>
      </c>
      <c r="F19" s="20">
        <v>5204</v>
      </c>
      <c r="G19" s="20">
        <v>11492</v>
      </c>
      <c r="H19" s="20">
        <v>20972</v>
      </c>
      <c r="I19" s="20">
        <v>166637</v>
      </c>
      <c r="J19" s="20">
        <v>224558</v>
      </c>
      <c r="K19" s="20">
        <v>0</v>
      </c>
      <c r="L19" s="20">
        <v>0</v>
      </c>
      <c r="M19" s="20">
        <v>0</v>
      </c>
      <c r="N19" s="29">
        <v>63250</v>
      </c>
      <c r="O19" s="29">
        <v>0</v>
      </c>
      <c r="P19" s="21">
        <f t="shared" si="0"/>
        <v>2894926</v>
      </c>
      <c r="Q19" s="9"/>
      <c r="R19" s="9" t="e">
        <f>'[3]DICIEMBRE 2025'!N18+#REF!+'[3]FDO FOM MPAL CONVENIO'!D17+'[3]IMPTO ENAJ.BEBIDAS CONT ALCOHOL'!D17</f>
        <v>#REF!</v>
      </c>
      <c r="S19" s="9" t="e">
        <f t="shared" si="1"/>
        <v>#REF!</v>
      </c>
      <c r="U19" s="9"/>
      <c r="V19" s="9"/>
      <c r="Y19" s="9"/>
      <c r="Z19" s="9"/>
    </row>
    <row r="20" spans="1:26" s="7" customFormat="1" x14ac:dyDescent="0.2">
      <c r="A20" s="8" t="s">
        <v>6</v>
      </c>
      <c r="B20" s="20">
        <v>2866545</v>
      </c>
      <c r="C20" s="20">
        <v>634770</v>
      </c>
      <c r="D20" s="20">
        <v>54889</v>
      </c>
      <c r="E20" s="20">
        <v>89675</v>
      </c>
      <c r="F20" s="20">
        <v>7896</v>
      </c>
      <c r="G20" s="20">
        <v>17437</v>
      </c>
      <c r="H20" s="20">
        <v>53084</v>
      </c>
      <c r="I20" s="20">
        <v>181491</v>
      </c>
      <c r="J20" s="20">
        <v>194146</v>
      </c>
      <c r="K20" s="20">
        <v>0</v>
      </c>
      <c r="L20" s="20">
        <v>-1045</v>
      </c>
      <c r="M20" s="20">
        <v>0</v>
      </c>
      <c r="N20" s="29">
        <v>116464</v>
      </c>
      <c r="O20" s="29">
        <v>1150</v>
      </c>
      <c r="P20" s="21">
        <f t="shared" si="0"/>
        <v>4216502</v>
      </c>
      <c r="Q20" s="9"/>
      <c r="R20" s="9" t="e">
        <f>'[3]DICIEMBRE 2025'!N19+#REF!+'[3]FDO FOM MPAL CONVENIO'!D18+'[3]IMPTO ENAJ.BEBIDAS CONT ALCOHOL'!D18</f>
        <v>#REF!</v>
      </c>
      <c r="S20" s="9" t="e">
        <f t="shared" si="1"/>
        <v>#REF!</v>
      </c>
      <c r="U20" s="9"/>
      <c r="V20" s="9"/>
      <c r="Y20" s="9"/>
      <c r="Z20" s="9"/>
    </row>
    <row r="21" spans="1:26" s="7" customFormat="1" x14ac:dyDescent="0.2">
      <c r="A21" s="8" t="s">
        <v>7</v>
      </c>
      <c r="B21" s="20">
        <v>1648462</v>
      </c>
      <c r="C21" s="20">
        <v>365037</v>
      </c>
      <c r="D21" s="20">
        <v>31565</v>
      </c>
      <c r="E21" s="20">
        <v>51570</v>
      </c>
      <c r="F21" s="20">
        <v>4541</v>
      </c>
      <c r="G21" s="20">
        <v>10027</v>
      </c>
      <c r="H21" s="20">
        <v>20972</v>
      </c>
      <c r="I21" s="20">
        <v>188588</v>
      </c>
      <c r="J21" s="20">
        <v>280724</v>
      </c>
      <c r="K21" s="20">
        <v>0</v>
      </c>
      <c r="L21" s="20">
        <v>0</v>
      </c>
      <c r="M21" s="20">
        <v>0</v>
      </c>
      <c r="N21" s="29">
        <v>46030</v>
      </c>
      <c r="O21" s="29">
        <v>0</v>
      </c>
      <c r="P21" s="21">
        <f t="shared" si="0"/>
        <v>2647516</v>
      </c>
      <c r="Q21" s="9"/>
      <c r="R21" s="9" t="e">
        <f>'[3]DICIEMBRE 2025'!N20+#REF!+'[3]FDO FOM MPAL CONVENIO'!D19+'[3]IMPTO ENAJ.BEBIDAS CONT ALCOHOL'!D19</f>
        <v>#REF!</v>
      </c>
      <c r="S21" s="9" t="e">
        <f t="shared" si="1"/>
        <v>#REF!</v>
      </c>
      <c r="U21" s="9"/>
      <c r="V21" s="9"/>
      <c r="Y21" s="9"/>
      <c r="Z21" s="9"/>
    </row>
    <row r="22" spans="1:26" s="7" customFormat="1" x14ac:dyDescent="0.2">
      <c r="A22" s="8" t="s">
        <v>8</v>
      </c>
      <c r="B22" s="20">
        <v>22290111</v>
      </c>
      <c r="C22" s="20">
        <v>4935939</v>
      </c>
      <c r="D22" s="20">
        <v>426813</v>
      </c>
      <c r="E22" s="20">
        <v>697310</v>
      </c>
      <c r="F22" s="20">
        <v>61399</v>
      </c>
      <c r="G22" s="20">
        <v>135589</v>
      </c>
      <c r="H22" s="20">
        <v>53084</v>
      </c>
      <c r="I22" s="20">
        <v>891489</v>
      </c>
      <c r="J22" s="20">
        <v>199156</v>
      </c>
      <c r="K22" s="20">
        <v>0</v>
      </c>
      <c r="L22" s="20">
        <v>11229</v>
      </c>
      <c r="M22" s="20">
        <v>0</v>
      </c>
      <c r="N22" s="29">
        <v>0</v>
      </c>
      <c r="O22" s="29">
        <v>528</v>
      </c>
      <c r="P22" s="21">
        <f t="shared" si="0"/>
        <v>29702647</v>
      </c>
      <c r="Q22" s="9"/>
      <c r="R22" s="9" t="e">
        <f>'[3]DICIEMBRE 2025'!N21+#REF!+'[3]FDO FOM MPAL CONVENIO'!D20+'[3]IMPTO ENAJ.BEBIDAS CONT ALCOHOL'!D20</f>
        <v>#REF!</v>
      </c>
      <c r="S22" s="9" t="e">
        <f t="shared" si="1"/>
        <v>#REF!</v>
      </c>
      <c r="U22" s="9"/>
      <c r="V22" s="9"/>
      <c r="Y22" s="9"/>
      <c r="Z22" s="9"/>
    </row>
    <row r="23" spans="1:26" s="7" customFormat="1" x14ac:dyDescent="0.2">
      <c r="A23" s="8" t="s">
        <v>9</v>
      </c>
      <c r="B23" s="20">
        <v>1429795</v>
      </c>
      <c r="C23" s="20">
        <v>316615</v>
      </c>
      <c r="D23" s="20">
        <v>27378</v>
      </c>
      <c r="E23" s="20">
        <v>44729</v>
      </c>
      <c r="F23" s="20">
        <v>3938</v>
      </c>
      <c r="G23" s="20">
        <v>8697</v>
      </c>
      <c r="H23" s="20">
        <v>20972</v>
      </c>
      <c r="I23" s="20">
        <v>122079</v>
      </c>
      <c r="J23" s="20">
        <v>187841</v>
      </c>
      <c r="K23" s="20">
        <v>0</v>
      </c>
      <c r="L23" s="20">
        <v>15339</v>
      </c>
      <c r="M23" s="20">
        <v>0</v>
      </c>
      <c r="N23" s="29">
        <v>12825</v>
      </c>
      <c r="O23" s="29">
        <v>155</v>
      </c>
      <c r="P23" s="21">
        <f t="shared" si="0"/>
        <v>2190363</v>
      </c>
      <c r="Q23" s="9"/>
      <c r="R23" s="9" t="e">
        <f>'[3]DICIEMBRE 2025'!N22+#REF!+'[3]FDO FOM MPAL CONVENIO'!D21+'[3]IMPTO ENAJ.BEBIDAS CONT ALCOHOL'!D21</f>
        <v>#REF!</v>
      </c>
      <c r="S23" s="9" t="e">
        <f t="shared" si="1"/>
        <v>#REF!</v>
      </c>
      <c r="U23" s="9"/>
      <c r="V23" s="9"/>
      <c r="Y23" s="9"/>
      <c r="Z23" s="9"/>
    </row>
    <row r="24" spans="1:26" s="7" customFormat="1" x14ac:dyDescent="0.2">
      <c r="A24" s="8" t="s">
        <v>10</v>
      </c>
      <c r="B24" s="20">
        <v>2059476</v>
      </c>
      <c r="C24" s="20">
        <v>456053</v>
      </c>
      <c r="D24" s="20">
        <v>39435</v>
      </c>
      <c r="E24" s="20">
        <v>64428</v>
      </c>
      <c r="F24" s="20">
        <v>5673</v>
      </c>
      <c r="G24" s="20">
        <v>12528</v>
      </c>
      <c r="H24" s="20">
        <v>20972</v>
      </c>
      <c r="I24" s="20">
        <v>160178</v>
      </c>
      <c r="J24" s="20">
        <v>209568</v>
      </c>
      <c r="K24" s="20">
        <v>0</v>
      </c>
      <c r="L24" s="20">
        <v>34120</v>
      </c>
      <c r="M24" s="20">
        <v>0</v>
      </c>
      <c r="N24" s="29">
        <v>60204</v>
      </c>
      <c r="O24" s="29">
        <v>29</v>
      </c>
      <c r="P24" s="21">
        <f t="shared" si="0"/>
        <v>3122664</v>
      </c>
      <c r="Q24" s="9"/>
      <c r="R24" s="9" t="e">
        <f>'[3]DICIEMBRE 2025'!N23+#REF!+'[3]FDO FOM MPAL CONVENIO'!D22+'[3]IMPTO ENAJ.BEBIDAS CONT ALCOHOL'!D22</f>
        <v>#REF!</v>
      </c>
      <c r="S24" s="9" t="e">
        <f t="shared" si="1"/>
        <v>#REF!</v>
      </c>
      <c r="U24" s="9"/>
      <c r="V24" s="9"/>
      <c r="Y24" s="9"/>
      <c r="Z24" s="9"/>
    </row>
    <row r="25" spans="1:26" s="7" customFormat="1" x14ac:dyDescent="0.2">
      <c r="A25" s="8" t="s">
        <v>11</v>
      </c>
      <c r="B25" s="20">
        <v>5054496</v>
      </c>
      <c r="C25" s="20">
        <v>1119271</v>
      </c>
      <c r="D25" s="20">
        <v>96784</v>
      </c>
      <c r="E25" s="20">
        <v>158122</v>
      </c>
      <c r="F25" s="20">
        <v>13923</v>
      </c>
      <c r="G25" s="20">
        <v>30746</v>
      </c>
      <c r="H25" s="20">
        <v>53084</v>
      </c>
      <c r="I25" s="20">
        <v>282245</v>
      </c>
      <c r="J25" s="20">
        <v>206668</v>
      </c>
      <c r="K25" s="20">
        <v>0</v>
      </c>
      <c r="L25" s="20">
        <v>-1489</v>
      </c>
      <c r="M25" s="20">
        <v>0</v>
      </c>
      <c r="N25" s="29">
        <v>353164</v>
      </c>
      <c r="O25" s="29">
        <v>440</v>
      </c>
      <c r="P25" s="21">
        <f t="shared" si="0"/>
        <v>7367454</v>
      </c>
      <c r="Q25" s="9"/>
      <c r="R25" s="9" t="e">
        <f>'[3]DICIEMBRE 2025'!N24+#REF!+'[3]FDO FOM MPAL CONVENIO'!D23+'[3]IMPTO ENAJ.BEBIDAS CONT ALCOHOL'!D23</f>
        <v>#REF!</v>
      </c>
      <c r="S25" s="9" t="e">
        <f t="shared" si="1"/>
        <v>#REF!</v>
      </c>
      <c r="U25" s="9"/>
      <c r="V25" s="9"/>
      <c r="Y25" s="9"/>
      <c r="Z25" s="9"/>
    </row>
    <row r="26" spans="1:26" s="7" customFormat="1" x14ac:dyDescent="0.2">
      <c r="A26" s="8" t="s">
        <v>12</v>
      </c>
      <c r="B26" s="20">
        <v>2597131</v>
      </c>
      <c r="C26" s="20">
        <v>575111</v>
      </c>
      <c r="D26" s="20">
        <v>49730</v>
      </c>
      <c r="E26" s="20">
        <v>81247</v>
      </c>
      <c r="F26" s="20">
        <v>7154</v>
      </c>
      <c r="G26" s="20">
        <v>15798</v>
      </c>
      <c r="H26" s="20">
        <v>20972</v>
      </c>
      <c r="I26" s="20">
        <v>173386</v>
      </c>
      <c r="J26" s="20">
        <v>190168</v>
      </c>
      <c r="K26" s="20">
        <v>0</v>
      </c>
      <c r="L26" s="20">
        <v>105282</v>
      </c>
      <c r="M26" s="20">
        <v>0</v>
      </c>
      <c r="N26" s="29">
        <v>110488</v>
      </c>
      <c r="O26" s="29">
        <v>176</v>
      </c>
      <c r="P26" s="21">
        <f t="shared" si="0"/>
        <v>3926643</v>
      </c>
      <c r="Q26" s="9"/>
      <c r="R26" s="9" t="e">
        <f>'[3]DICIEMBRE 2025'!N25+#REF!+'[3]FDO FOM MPAL CONVENIO'!D24+'[3]IMPTO ENAJ.BEBIDAS CONT ALCOHOL'!D24</f>
        <v>#REF!</v>
      </c>
      <c r="S26" s="9" t="e">
        <f t="shared" si="1"/>
        <v>#REF!</v>
      </c>
      <c r="U26" s="9"/>
      <c r="V26" s="9"/>
      <c r="Y26" s="9"/>
      <c r="Z26" s="9"/>
    </row>
    <row r="27" spans="1:26" s="7" customFormat="1" x14ac:dyDescent="0.2">
      <c r="A27" s="8" t="s">
        <v>13</v>
      </c>
      <c r="B27" s="20">
        <v>1667671</v>
      </c>
      <c r="C27" s="20">
        <v>369291</v>
      </c>
      <c r="D27" s="20">
        <v>31933</v>
      </c>
      <c r="E27" s="20">
        <v>52170</v>
      </c>
      <c r="F27" s="20">
        <v>4594</v>
      </c>
      <c r="G27" s="20">
        <v>10144</v>
      </c>
      <c r="H27" s="20">
        <v>53084</v>
      </c>
      <c r="I27" s="20">
        <v>141348</v>
      </c>
      <c r="J27" s="20">
        <v>206182</v>
      </c>
      <c r="K27" s="20">
        <v>0</v>
      </c>
      <c r="L27" s="20">
        <v>13220</v>
      </c>
      <c r="M27" s="20">
        <v>0</v>
      </c>
      <c r="N27" s="29">
        <v>35311</v>
      </c>
      <c r="O27" s="29">
        <v>0</v>
      </c>
      <c r="P27" s="21">
        <f t="shared" si="0"/>
        <v>2584948</v>
      </c>
      <c r="Q27" s="9"/>
      <c r="R27" s="9" t="e">
        <f>'[3]DICIEMBRE 2025'!N26+#REF!+'[3]FDO FOM MPAL CONVENIO'!D25+'[3]IMPTO ENAJ.BEBIDAS CONT ALCOHOL'!D25</f>
        <v>#REF!</v>
      </c>
      <c r="S27" s="9" t="e">
        <f t="shared" si="1"/>
        <v>#REF!</v>
      </c>
      <c r="U27" s="9"/>
      <c r="V27" s="9"/>
      <c r="Y27" s="9"/>
      <c r="Z27" s="9"/>
    </row>
    <row r="28" spans="1:26" s="7" customFormat="1" x14ac:dyDescent="0.2">
      <c r="A28" s="8" t="s">
        <v>14</v>
      </c>
      <c r="B28" s="20">
        <v>2920805</v>
      </c>
      <c r="C28" s="20">
        <v>646785</v>
      </c>
      <c r="D28" s="20">
        <v>55928</v>
      </c>
      <c r="E28" s="20">
        <v>91373</v>
      </c>
      <c r="F28" s="20">
        <v>8045</v>
      </c>
      <c r="G28" s="20">
        <v>17767</v>
      </c>
      <c r="H28" s="20">
        <v>53083</v>
      </c>
      <c r="I28" s="20">
        <v>198929</v>
      </c>
      <c r="J28" s="20">
        <v>227682</v>
      </c>
      <c r="K28" s="20">
        <v>0</v>
      </c>
      <c r="L28" s="20">
        <v>254915</v>
      </c>
      <c r="M28" s="20">
        <v>0</v>
      </c>
      <c r="N28" s="29">
        <v>122075</v>
      </c>
      <c r="O28" s="29">
        <v>553</v>
      </c>
      <c r="P28" s="21">
        <f t="shared" si="0"/>
        <v>4597940</v>
      </c>
      <c r="Q28" s="9"/>
      <c r="R28" s="9" t="e">
        <f>'[3]DICIEMBRE 2025'!N27+#REF!+'[3]FDO FOM MPAL CONVENIO'!D26+'[3]IMPTO ENAJ.BEBIDAS CONT ALCOHOL'!D26</f>
        <v>#REF!</v>
      </c>
      <c r="S28" s="9" t="e">
        <f t="shared" si="1"/>
        <v>#REF!</v>
      </c>
      <c r="U28" s="9"/>
      <c r="V28" s="9"/>
      <c r="Y28" s="9"/>
      <c r="Z28" s="9"/>
    </row>
    <row r="29" spans="1:26" s="7" customFormat="1" x14ac:dyDescent="0.2">
      <c r="A29" s="8" t="s">
        <v>15</v>
      </c>
      <c r="B29" s="20">
        <v>2765900</v>
      </c>
      <c r="C29" s="20">
        <v>612483</v>
      </c>
      <c r="D29" s="20">
        <v>52962</v>
      </c>
      <c r="E29" s="20">
        <v>86527</v>
      </c>
      <c r="F29" s="20">
        <v>7619</v>
      </c>
      <c r="G29" s="20">
        <v>16825</v>
      </c>
      <c r="H29" s="20">
        <v>20972</v>
      </c>
      <c r="I29" s="20">
        <v>195930</v>
      </c>
      <c r="J29" s="20">
        <v>214740</v>
      </c>
      <c r="K29" s="20">
        <v>0</v>
      </c>
      <c r="L29" s="20">
        <v>26527</v>
      </c>
      <c r="M29" s="20">
        <v>0</v>
      </c>
      <c r="N29" s="29">
        <v>0</v>
      </c>
      <c r="O29" s="29">
        <v>17965</v>
      </c>
      <c r="P29" s="21">
        <f t="shared" si="0"/>
        <v>4018450</v>
      </c>
      <c r="Q29" s="9"/>
      <c r="R29" s="9" t="e">
        <f>'[3]DICIEMBRE 2025'!N28+#REF!+'[3]FDO FOM MPAL CONVENIO'!D27+'[3]IMPTO ENAJ.BEBIDAS CONT ALCOHOL'!D27</f>
        <v>#REF!</v>
      </c>
      <c r="S29" s="9" t="e">
        <f t="shared" si="1"/>
        <v>#REF!</v>
      </c>
      <c r="U29" s="9"/>
      <c r="V29" s="9"/>
      <c r="Y29" s="9"/>
      <c r="Z29" s="9"/>
    </row>
    <row r="30" spans="1:26" s="7" customFormat="1" x14ac:dyDescent="0.2">
      <c r="A30" s="8" t="s">
        <v>16</v>
      </c>
      <c r="B30" s="20">
        <v>2683640</v>
      </c>
      <c r="C30" s="20">
        <v>594266</v>
      </c>
      <c r="D30" s="20">
        <v>51386</v>
      </c>
      <c r="E30" s="20">
        <v>83953</v>
      </c>
      <c r="F30" s="20">
        <v>7392</v>
      </c>
      <c r="G30" s="20">
        <v>16324</v>
      </c>
      <c r="H30" s="20">
        <v>20972</v>
      </c>
      <c r="I30" s="20">
        <v>198699</v>
      </c>
      <c r="J30" s="20">
        <v>225390</v>
      </c>
      <c r="K30" s="20">
        <v>47</v>
      </c>
      <c r="L30" s="20">
        <v>85401</v>
      </c>
      <c r="M30" s="20">
        <v>0</v>
      </c>
      <c r="N30" s="29">
        <v>123092</v>
      </c>
      <c r="O30" s="29">
        <v>59</v>
      </c>
      <c r="P30" s="21">
        <f t="shared" si="0"/>
        <v>4090621</v>
      </c>
      <c r="Q30" s="9"/>
      <c r="R30" s="9" t="e">
        <f>'[3]DICIEMBRE 2025'!N29+#REF!+'[3]FDO FOM MPAL CONVENIO'!D28+'[3]IMPTO ENAJ.BEBIDAS CONT ALCOHOL'!D28</f>
        <v>#REF!</v>
      </c>
      <c r="S30" s="9" t="e">
        <f t="shared" si="1"/>
        <v>#REF!</v>
      </c>
      <c r="U30" s="9"/>
      <c r="V30" s="9"/>
      <c r="Y30" s="9"/>
      <c r="Z30" s="9"/>
    </row>
    <row r="31" spans="1:26" s="7" customFormat="1" x14ac:dyDescent="0.2">
      <c r="A31" s="8" t="s">
        <v>17</v>
      </c>
      <c r="B31" s="20">
        <v>1899954</v>
      </c>
      <c r="C31" s="20">
        <v>420727</v>
      </c>
      <c r="D31" s="20">
        <v>36380</v>
      </c>
      <c r="E31" s="20">
        <v>59437</v>
      </c>
      <c r="F31" s="20">
        <v>5233</v>
      </c>
      <c r="G31" s="20">
        <v>11557</v>
      </c>
      <c r="H31" s="20">
        <v>20972</v>
      </c>
      <c r="I31" s="20">
        <v>149546</v>
      </c>
      <c r="J31" s="20">
        <v>203907</v>
      </c>
      <c r="K31" s="20">
        <v>0</v>
      </c>
      <c r="L31" s="20">
        <v>36794</v>
      </c>
      <c r="M31" s="20">
        <v>0</v>
      </c>
      <c r="N31" s="29">
        <v>37231</v>
      </c>
      <c r="O31" s="29">
        <v>33</v>
      </c>
      <c r="P31" s="21">
        <f t="shared" si="0"/>
        <v>2881771</v>
      </c>
      <c r="Q31" s="9"/>
      <c r="R31" s="9" t="e">
        <f>'[3]DICIEMBRE 2025'!N30+#REF!+'[3]FDO FOM MPAL CONVENIO'!D29+'[3]IMPTO ENAJ.BEBIDAS CONT ALCOHOL'!D29</f>
        <v>#REF!</v>
      </c>
      <c r="S31" s="9" t="e">
        <f t="shared" si="1"/>
        <v>#REF!</v>
      </c>
      <c r="U31" s="9"/>
      <c r="V31" s="9"/>
      <c r="Y31" s="9"/>
      <c r="Z31" s="9"/>
    </row>
    <row r="32" spans="1:26" s="7" customFormat="1" x14ac:dyDescent="0.2">
      <c r="A32" s="8" t="s">
        <v>18</v>
      </c>
      <c r="B32" s="20">
        <v>2559613</v>
      </c>
      <c r="C32" s="20">
        <v>566802</v>
      </c>
      <c r="D32" s="20">
        <v>49011</v>
      </c>
      <c r="E32" s="20">
        <v>80073</v>
      </c>
      <c r="F32" s="20">
        <v>7051</v>
      </c>
      <c r="G32" s="20">
        <v>15570</v>
      </c>
      <c r="H32" s="20">
        <v>20972</v>
      </c>
      <c r="I32" s="20">
        <v>170195</v>
      </c>
      <c r="J32" s="20">
        <v>187336</v>
      </c>
      <c r="K32" s="20">
        <v>0</v>
      </c>
      <c r="L32" s="20">
        <v>108231</v>
      </c>
      <c r="M32" s="20">
        <v>0</v>
      </c>
      <c r="N32" s="29">
        <v>98454</v>
      </c>
      <c r="O32" s="29">
        <v>164</v>
      </c>
      <c r="P32" s="21">
        <f t="shared" si="0"/>
        <v>3863472</v>
      </c>
      <c r="Q32" s="9"/>
      <c r="R32" s="9" t="e">
        <f>'[3]DICIEMBRE 2025'!N31+#REF!+'[3]FDO FOM MPAL CONVENIO'!D30+'[3]IMPTO ENAJ.BEBIDAS CONT ALCOHOL'!D30</f>
        <v>#REF!</v>
      </c>
      <c r="S32" s="9" t="e">
        <f t="shared" si="1"/>
        <v>#REF!</v>
      </c>
      <c r="U32" s="9"/>
      <c r="V32" s="9"/>
      <c r="Y32" s="9"/>
      <c r="Z32" s="9"/>
    </row>
    <row r="33" spans="1:26" s="7" customFormat="1" x14ac:dyDescent="0.2">
      <c r="A33" s="8" t="s">
        <v>19</v>
      </c>
      <c r="B33" s="20">
        <v>1464354</v>
      </c>
      <c r="C33" s="20">
        <v>324268</v>
      </c>
      <c r="D33" s="20">
        <v>28040</v>
      </c>
      <c r="E33" s="20">
        <v>45810</v>
      </c>
      <c r="F33" s="20">
        <v>4034</v>
      </c>
      <c r="G33" s="20">
        <v>8908</v>
      </c>
      <c r="H33" s="20">
        <v>20972</v>
      </c>
      <c r="I33" s="20">
        <v>138091</v>
      </c>
      <c r="J33" s="20">
        <v>211522</v>
      </c>
      <c r="K33" s="20">
        <v>0</v>
      </c>
      <c r="L33" s="20">
        <v>12688</v>
      </c>
      <c r="M33" s="20">
        <v>0</v>
      </c>
      <c r="N33" s="29">
        <v>15415</v>
      </c>
      <c r="O33" s="29">
        <v>0</v>
      </c>
      <c r="P33" s="21">
        <f t="shared" si="0"/>
        <v>2274102</v>
      </c>
      <c r="Q33" s="9"/>
      <c r="R33" s="9" t="e">
        <f>'[3]DICIEMBRE 2025'!N32+#REF!+'[3]FDO FOM MPAL CONVENIO'!D31+'[3]IMPTO ENAJ.BEBIDAS CONT ALCOHOL'!D31</f>
        <v>#REF!</v>
      </c>
      <c r="S33" s="9" t="e">
        <f t="shared" si="1"/>
        <v>#REF!</v>
      </c>
      <c r="U33" s="9"/>
      <c r="V33" s="9"/>
      <c r="Y33" s="9"/>
      <c r="Z33" s="9"/>
    </row>
    <row r="34" spans="1:26" s="7" customFormat="1" x14ac:dyDescent="0.2">
      <c r="A34" s="8" t="s">
        <v>20</v>
      </c>
      <c r="B34" s="20">
        <v>10833174</v>
      </c>
      <c r="C34" s="20">
        <v>2398906</v>
      </c>
      <c r="D34" s="20">
        <v>207434</v>
      </c>
      <c r="E34" s="20">
        <v>338898</v>
      </c>
      <c r="F34" s="20">
        <v>29841</v>
      </c>
      <c r="G34" s="20">
        <v>65897</v>
      </c>
      <c r="H34" s="20">
        <v>20972</v>
      </c>
      <c r="I34" s="20">
        <v>524612</v>
      </c>
      <c r="J34" s="20">
        <v>208230</v>
      </c>
      <c r="K34" s="20">
        <v>0</v>
      </c>
      <c r="L34" s="20">
        <v>-2821</v>
      </c>
      <c r="M34" s="20">
        <v>0</v>
      </c>
      <c r="N34" s="29">
        <v>0</v>
      </c>
      <c r="O34" s="29">
        <v>8835</v>
      </c>
      <c r="P34" s="21">
        <f t="shared" si="0"/>
        <v>14633978</v>
      </c>
      <c r="Q34" s="9"/>
      <c r="R34" s="9" t="e">
        <f>'[3]DICIEMBRE 2025'!N33+#REF!+'[3]FDO FOM MPAL CONVENIO'!D32+'[3]IMPTO ENAJ.BEBIDAS CONT ALCOHOL'!D32</f>
        <v>#REF!</v>
      </c>
      <c r="S34" s="9" t="e">
        <f t="shared" si="1"/>
        <v>#REF!</v>
      </c>
      <c r="U34" s="9"/>
      <c r="V34" s="9"/>
      <c r="Y34" s="9"/>
      <c r="Z34" s="9"/>
    </row>
    <row r="35" spans="1:26" s="7" customFormat="1" ht="13.8" x14ac:dyDescent="0.25">
      <c r="A35" s="8" t="s">
        <v>21</v>
      </c>
      <c r="B35" s="20">
        <v>51087999</v>
      </c>
      <c r="C35" s="20">
        <v>11312969</v>
      </c>
      <c r="D35" s="20">
        <v>978237</v>
      </c>
      <c r="E35" s="20">
        <v>1598206</v>
      </c>
      <c r="F35" s="20">
        <v>140725</v>
      </c>
      <c r="G35" s="20">
        <v>310765</v>
      </c>
      <c r="H35" s="20">
        <v>53084</v>
      </c>
      <c r="I35" s="20">
        <v>2160918</v>
      </c>
      <c r="J35" s="20">
        <v>223637</v>
      </c>
      <c r="K35" s="20">
        <v>0</v>
      </c>
      <c r="L35" s="20">
        <v>6127922</v>
      </c>
      <c r="M35" s="20">
        <v>0</v>
      </c>
      <c r="N35" s="29">
        <v>4485187</v>
      </c>
      <c r="O35" s="29">
        <v>8638</v>
      </c>
      <c r="P35" s="21">
        <f t="shared" si="0"/>
        <v>78488287</v>
      </c>
      <c r="Q35" s="9"/>
      <c r="R35" s="9" t="e">
        <f>'[3]DICIEMBRE 2025'!N34+#REF!+'[3]FDO FOM MPAL CONVENIO'!D33+'[3]IMPTO ENAJ.BEBIDAS CONT ALCOHOL'!D33</f>
        <v>#REF!</v>
      </c>
      <c r="S35" s="9" t="e">
        <f t="shared" si="1"/>
        <v>#REF!</v>
      </c>
      <c r="U35" s="9"/>
      <c r="V35" s="9"/>
      <c r="X35" s="110"/>
      <c r="Y35" s="9"/>
      <c r="Z35" s="9"/>
    </row>
    <row r="36" spans="1:26" s="7" customFormat="1" x14ac:dyDescent="0.2">
      <c r="A36" s="8" t="s">
        <v>22</v>
      </c>
      <c r="B36" s="20">
        <v>1837568</v>
      </c>
      <c r="C36" s="20">
        <v>406912</v>
      </c>
      <c r="D36" s="20">
        <v>35186</v>
      </c>
      <c r="E36" s="20">
        <v>57485</v>
      </c>
      <c r="F36" s="20">
        <v>5062</v>
      </c>
      <c r="G36" s="20">
        <v>11178</v>
      </c>
      <c r="H36" s="20">
        <v>53084</v>
      </c>
      <c r="I36" s="20">
        <v>136526</v>
      </c>
      <c r="J36" s="20">
        <v>195474</v>
      </c>
      <c r="K36" s="20">
        <v>0</v>
      </c>
      <c r="L36" s="20">
        <v>0</v>
      </c>
      <c r="M36" s="20">
        <v>0</v>
      </c>
      <c r="N36" s="29">
        <v>30717</v>
      </c>
      <c r="O36" s="29">
        <v>13</v>
      </c>
      <c r="P36" s="21">
        <f t="shared" si="0"/>
        <v>2769205</v>
      </c>
      <c r="Q36" s="9"/>
      <c r="R36" s="9" t="e">
        <f>'[3]DICIEMBRE 2025'!N35+#REF!+'[3]FDO FOM MPAL CONVENIO'!D34+'[3]IMPTO ENAJ.BEBIDAS CONT ALCOHOL'!D34</f>
        <v>#REF!</v>
      </c>
      <c r="S36" s="9" t="e">
        <f t="shared" si="1"/>
        <v>#REF!</v>
      </c>
      <c r="U36" s="9"/>
      <c r="V36" s="9"/>
      <c r="Y36" s="9"/>
      <c r="Z36" s="9"/>
    </row>
    <row r="37" spans="1:26" s="7" customFormat="1" x14ac:dyDescent="0.2">
      <c r="A37" s="8" t="s">
        <v>23</v>
      </c>
      <c r="B37" s="20">
        <v>1976094</v>
      </c>
      <c r="C37" s="20">
        <v>437588</v>
      </c>
      <c r="D37" s="20">
        <v>37838</v>
      </c>
      <c r="E37" s="20">
        <v>61819</v>
      </c>
      <c r="F37" s="20">
        <v>5443</v>
      </c>
      <c r="G37" s="20">
        <v>12020</v>
      </c>
      <c r="H37" s="20">
        <v>53084</v>
      </c>
      <c r="I37" s="20">
        <v>181936</v>
      </c>
      <c r="J37" s="20">
        <v>256369</v>
      </c>
      <c r="K37" s="20">
        <v>0</v>
      </c>
      <c r="L37" s="20">
        <v>-351</v>
      </c>
      <c r="M37" s="20">
        <v>0</v>
      </c>
      <c r="N37" s="29">
        <v>58347</v>
      </c>
      <c r="O37" s="29">
        <v>117</v>
      </c>
      <c r="P37" s="21">
        <f t="shared" si="0"/>
        <v>3080304</v>
      </c>
      <c r="Q37" s="9"/>
      <c r="R37" s="9" t="e">
        <f>'[3]DICIEMBRE 2025'!N36+#REF!+'[3]FDO FOM MPAL CONVENIO'!D35+'[3]IMPTO ENAJ.BEBIDAS CONT ALCOHOL'!D35</f>
        <v>#REF!</v>
      </c>
      <c r="S37" s="9" t="e">
        <f t="shared" si="1"/>
        <v>#REF!</v>
      </c>
      <c r="U37" s="9"/>
      <c r="V37" s="9"/>
      <c r="Y37" s="9"/>
      <c r="Z37" s="9"/>
    </row>
    <row r="38" spans="1:26" s="7" customFormat="1" x14ac:dyDescent="0.2">
      <c r="A38" s="8" t="s">
        <v>24</v>
      </c>
      <c r="B38" s="20">
        <v>3765476</v>
      </c>
      <c r="C38" s="20">
        <v>833830</v>
      </c>
      <c r="D38" s="20">
        <v>72102</v>
      </c>
      <c r="E38" s="20">
        <v>117797</v>
      </c>
      <c r="F38" s="20">
        <v>10372</v>
      </c>
      <c r="G38" s="20">
        <v>22905</v>
      </c>
      <c r="H38" s="20">
        <v>53084</v>
      </c>
      <c r="I38" s="20">
        <v>226332</v>
      </c>
      <c r="J38" s="20">
        <v>208202</v>
      </c>
      <c r="K38" s="20">
        <v>0</v>
      </c>
      <c r="L38" s="20">
        <v>508757</v>
      </c>
      <c r="M38" s="20">
        <v>0</v>
      </c>
      <c r="N38" s="29">
        <v>0</v>
      </c>
      <c r="O38" s="29">
        <v>1381</v>
      </c>
      <c r="P38" s="21">
        <f t="shared" si="0"/>
        <v>5820238</v>
      </c>
      <c r="Q38" s="9"/>
      <c r="R38" s="9" t="e">
        <f>'[3]DICIEMBRE 2025'!N37+#REF!+'[3]FDO FOM MPAL CONVENIO'!D36+'[3]IMPTO ENAJ.BEBIDAS CONT ALCOHOL'!D36</f>
        <v>#REF!</v>
      </c>
      <c r="S38" s="9" t="e">
        <f t="shared" si="1"/>
        <v>#REF!</v>
      </c>
      <c r="U38" s="9"/>
      <c r="V38" s="9"/>
      <c r="Y38" s="9"/>
      <c r="Z38" s="9"/>
    </row>
    <row r="39" spans="1:26" s="7" customFormat="1" x14ac:dyDescent="0.2">
      <c r="A39" s="8" t="s">
        <v>25</v>
      </c>
      <c r="B39" s="20">
        <v>1600299</v>
      </c>
      <c r="C39" s="20">
        <v>354371</v>
      </c>
      <c r="D39" s="20">
        <v>30642</v>
      </c>
      <c r="E39" s="20">
        <v>50063</v>
      </c>
      <c r="F39" s="20">
        <v>4408</v>
      </c>
      <c r="G39" s="20">
        <v>9735</v>
      </c>
      <c r="H39" s="20">
        <v>20972</v>
      </c>
      <c r="I39" s="20">
        <v>155453</v>
      </c>
      <c r="J39" s="20">
        <v>229652</v>
      </c>
      <c r="K39" s="20">
        <v>0</v>
      </c>
      <c r="L39" s="20">
        <v>0</v>
      </c>
      <c r="M39" s="20">
        <v>0</v>
      </c>
      <c r="N39" s="29">
        <v>0</v>
      </c>
      <c r="O39" s="29">
        <v>5</v>
      </c>
      <c r="P39" s="21">
        <f t="shared" si="0"/>
        <v>2455600</v>
      </c>
      <c r="Q39" s="9"/>
      <c r="R39" s="9" t="e">
        <f>'[3]DICIEMBRE 2025'!N38+#REF!+'[3]FDO FOM MPAL CONVENIO'!D37+'[3]IMPTO ENAJ.BEBIDAS CONT ALCOHOL'!D37</f>
        <v>#REF!</v>
      </c>
      <c r="S39" s="9" t="e">
        <f t="shared" si="1"/>
        <v>#REF!</v>
      </c>
      <c r="U39" s="9"/>
      <c r="V39" s="9"/>
      <c r="Y39" s="9"/>
      <c r="Z39" s="9"/>
    </row>
    <row r="40" spans="1:26" s="7" customFormat="1" x14ac:dyDescent="0.2">
      <c r="A40" s="8" t="s">
        <v>26</v>
      </c>
      <c r="B40" s="20">
        <v>42284921</v>
      </c>
      <c r="C40" s="20">
        <v>9363607</v>
      </c>
      <c r="D40" s="20">
        <v>809675</v>
      </c>
      <c r="E40" s="20">
        <v>1322816</v>
      </c>
      <c r="F40" s="20">
        <v>116476</v>
      </c>
      <c r="G40" s="20">
        <v>257216</v>
      </c>
      <c r="H40" s="20">
        <v>53084</v>
      </c>
      <c r="I40" s="20">
        <v>1705179</v>
      </c>
      <c r="J40" s="20">
        <v>192314</v>
      </c>
      <c r="K40" s="20">
        <v>0</v>
      </c>
      <c r="L40" s="20">
        <v>7605377</v>
      </c>
      <c r="M40" s="20">
        <v>0</v>
      </c>
      <c r="N40" s="29">
        <v>2948162</v>
      </c>
      <c r="O40" s="29">
        <v>7258</v>
      </c>
      <c r="P40" s="21">
        <f t="shared" si="0"/>
        <v>66666085</v>
      </c>
      <c r="Q40" s="9"/>
      <c r="R40" s="9" t="e">
        <f>'[3]DICIEMBRE 2025'!N39+#REF!+'[3]FDO FOM MPAL CONVENIO'!D38+'[3]IMPTO ENAJ.BEBIDAS CONT ALCOHOL'!D38</f>
        <v>#REF!</v>
      </c>
      <c r="S40" s="9" t="e">
        <f t="shared" si="1"/>
        <v>#REF!</v>
      </c>
      <c r="U40" s="9"/>
      <c r="V40" s="9"/>
      <c r="Y40" s="9"/>
      <c r="Z40" s="9"/>
    </row>
    <row r="41" spans="1:26" s="7" customFormat="1" x14ac:dyDescent="0.2">
      <c r="A41" s="8" t="s">
        <v>27</v>
      </c>
      <c r="B41" s="20">
        <v>1672267</v>
      </c>
      <c r="C41" s="20">
        <v>370309</v>
      </c>
      <c r="D41" s="20">
        <v>32021</v>
      </c>
      <c r="E41" s="20">
        <v>52314</v>
      </c>
      <c r="F41" s="20">
        <v>4606</v>
      </c>
      <c r="G41" s="20">
        <v>10172</v>
      </c>
      <c r="H41" s="20">
        <v>20972</v>
      </c>
      <c r="I41" s="20">
        <v>140424</v>
      </c>
      <c r="J41" s="20">
        <v>204641</v>
      </c>
      <c r="K41" s="20">
        <v>32</v>
      </c>
      <c r="L41" s="20">
        <v>0</v>
      </c>
      <c r="M41" s="20">
        <v>0</v>
      </c>
      <c r="N41" s="29">
        <v>34241</v>
      </c>
      <c r="O41" s="29">
        <v>0</v>
      </c>
      <c r="P41" s="21">
        <f t="shared" si="0"/>
        <v>2541999</v>
      </c>
      <c r="Q41" s="9"/>
      <c r="R41" s="9" t="e">
        <f>'[3]DICIEMBRE 2025'!N40+#REF!+'[3]FDO FOM MPAL CONVENIO'!D39+'[3]IMPTO ENAJ.BEBIDAS CONT ALCOHOL'!D39</f>
        <v>#REF!</v>
      </c>
      <c r="S41" s="9" t="e">
        <f t="shared" si="1"/>
        <v>#REF!</v>
      </c>
      <c r="U41" s="9"/>
      <c r="V41" s="9"/>
      <c r="Y41" s="9"/>
      <c r="Z41" s="9"/>
    </row>
    <row r="42" spans="1:26" s="7" customFormat="1" x14ac:dyDescent="0.2">
      <c r="A42" s="8" t="s">
        <v>28</v>
      </c>
      <c r="B42" s="20">
        <v>2438131</v>
      </c>
      <c r="C42" s="20">
        <v>539902</v>
      </c>
      <c r="D42" s="20">
        <v>46685</v>
      </c>
      <c r="E42" s="20">
        <v>76273</v>
      </c>
      <c r="F42" s="20">
        <v>6716</v>
      </c>
      <c r="G42" s="20">
        <v>14831</v>
      </c>
      <c r="H42" s="20">
        <v>20972</v>
      </c>
      <c r="I42" s="20">
        <v>177395</v>
      </c>
      <c r="J42" s="20">
        <v>207817</v>
      </c>
      <c r="K42" s="20">
        <v>0</v>
      </c>
      <c r="L42" s="20">
        <v>146107</v>
      </c>
      <c r="M42" s="20">
        <v>0</v>
      </c>
      <c r="N42" s="29">
        <v>109120</v>
      </c>
      <c r="O42" s="29">
        <v>0</v>
      </c>
      <c r="P42" s="21">
        <f t="shared" si="0"/>
        <v>3783949</v>
      </c>
      <c r="Q42" s="9"/>
      <c r="R42" s="9" t="e">
        <f>'[3]DICIEMBRE 2025'!N41+#REF!+'[3]FDO FOM MPAL CONVENIO'!D40+'[3]IMPTO ENAJ.BEBIDAS CONT ALCOHOL'!D40</f>
        <v>#REF!</v>
      </c>
      <c r="S42" s="9" t="e">
        <f t="shared" si="1"/>
        <v>#REF!</v>
      </c>
      <c r="U42" s="9"/>
      <c r="V42" s="9"/>
      <c r="Y42" s="9"/>
      <c r="Z42" s="9"/>
    </row>
    <row r="43" spans="1:26" s="7" customFormat="1" x14ac:dyDescent="0.2">
      <c r="A43" s="8" t="s">
        <v>29</v>
      </c>
      <c r="B43" s="20">
        <v>2462551</v>
      </c>
      <c r="C43" s="20">
        <v>545309</v>
      </c>
      <c r="D43" s="20">
        <v>47153</v>
      </c>
      <c r="E43" s="20">
        <v>77037</v>
      </c>
      <c r="F43" s="20">
        <v>6783</v>
      </c>
      <c r="G43" s="20">
        <v>14980</v>
      </c>
      <c r="H43" s="20">
        <v>20972</v>
      </c>
      <c r="I43" s="20">
        <v>159627</v>
      </c>
      <c r="J43" s="20">
        <v>176416</v>
      </c>
      <c r="K43" s="20">
        <v>0</v>
      </c>
      <c r="L43" s="20">
        <v>0</v>
      </c>
      <c r="M43" s="20">
        <v>0</v>
      </c>
      <c r="N43" s="29">
        <v>114496</v>
      </c>
      <c r="O43" s="29">
        <v>190</v>
      </c>
      <c r="P43" s="21">
        <f t="shared" si="0"/>
        <v>3625514</v>
      </c>
      <c r="Q43" s="9"/>
      <c r="R43" s="9" t="e">
        <f>'[3]DICIEMBRE 2025'!N42+#REF!+'[3]FDO FOM MPAL CONVENIO'!D41+'[3]IMPTO ENAJ.BEBIDAS CONT ALCOHOL'!D41</f>
        <v>#REF!</v>
      </c>
      <c r="S43" s="9" t="e">
        <f t="shared" si="1"/>
        <v>#REF!</v>
      </c>
      <c r="U43" s="9"/>
      <c r="V43" s="9"/>
      <c r="Y43" s="9"/>
      <c r="Z43" s="9"/>
    </row>
    <row r="44" spans="1:26" s="7" customFormat="1" ht="12.75" customHeight="1" x14ac:dyDescent="0.2">
      <c r="A44" s="8" t="s">
        <v>30</v>
      </c>
      <c r="B44" s="20">
        <v>1467223</v>
      </c>
      <c r="C44" s="20">
        <v>324903</v>
      </c>
      <c r="D44" s="20">
        <v>28094</v>
      </c>
      <c r="E44" s="20">
        <v>45900</v>
      </c>
      <c r="F44" s="20">
        <v>4042</v>
      </c>
      <c r="G44" s="20">
        <v>8925</v>
      </c>
      <c r="H44" s="20">
        <v>20972</v>
      </c>
      <c r="I44" s="20">
        <v>127406</v>
      </c>
      <c r="J44" s="20">
        <v>194988</v>
      </c>
      <c r="K44" s="20">
        <v>0</v>
      </c>
      <c r="L44" s="20">
        <v>1290</v>
      </c>
      <c r="M44" s="20">
        <v>0</v>
      </c>
      <c r="N44" s="29">
        <v>13391</v>
      </c>
      <c r="O44" s="29">
        <v>0</v>
      </c>
      <c r="P44" s="21">
        <f t="shared" si="0"/>
        <v>2237134</v>
      </c>
      <c r="Q44" s="9"/>
      <c r="R44" s="9" t="e">
        <f>'[3]DICIEMBRE 2025'!N43+#REF!+'[3]FDO FOM MPAL CONVENIO'!D42+'[3]IMPTO ENAJ.BEBIDAS CONT ALCOHOL'!D42</f>
        <v>#REF!</v>
      </c>
      <c r="S44" s="9" t="e">
        <f t="shared" si="1"/>
        <v>#REF!</v>
      </c>
      <c r="U44" s="9"/>
      <c r="V44" s="9"/>
      <c r="Y44" s="9"/>
      <c r="Z44" s="9"/>
    </row>
    <row r="45" spans="1:26" s="7" customFormat="1" x14ac:dyDescent="0.2">
      <c r="A45" s="8" t="s">
        <v>31</v>
      </c>
      <c r="B45" s="20">
        <v>74597644</v>
      </c>
      <c r="C45" s="20">
        <v>16518964</v>
      </c>
      <c r="D45" s="20">
        <v>1428401</v>
      </c>
      <c r="E45" s="20">
        <v>2333668</v>
      </c>
      <c r="F45" s="20">
        <v>205484</v>
      </c>
      <c r="G45" s="20">
        <v>453773</v>
      </c>
      <c r="H45" s="20">
        <v>53083</v>
      </c>
      <c r="I45" s="20">
        <v>2775563</v>
      </c>
      <c r="J45" s="20">
        <v>235021</v>
      </c>
      <c r="K45" s="20">
        <v>0</v>
      </c>
      <c r="L45" s="20">
        <v>723165</v>
      </c>
      <c r="M45" s="20">
        <v>0</v>
      </c>
      <c r="N45" s="29">
        <v>0</v>
      </c>
      <c r="O45" s="29">
        <v>87130</v>
      </c>
      <c r="P45" s="21">
        <f t="shared" si="0"/>
        <v>99411896</v>
      </c>
      <c r="Q45" s="9"/>
      <c r="R45" s="9" t="e">
        <f>'[3]DICIEMBRE 2025'!N44+#REF!+'[3]FDO FOM MPAL CONVENIO'!D43+'[3]IMPTO ENAJ.BEBIDAS CONT ALCOHOL'!D43</f>
        <v>#REF!</v>
      </c>
      <c r="S45" s="9" t="e">
        <f t="shared" si="1"/>
        <v>#REF!</v>
      </c>
      <c r="U45" s="9"/>
      <c r="V45" s="9"/>
      <c r="Y45" s="9"/>
      <c r="Z45" s="9"/>
    </row>
    <row r="46" spans="1:26" s="7" customFormat="1" x14ac:dyDescent="0.2">
      <c r="A46" s="8" t="s">
        <v>32</v>
      </c>
      <c r="B46" s="20">
        <v>14699786</v>
      </c>
      <c r="C46" s="20">
        <v>3255132</v>
      </c>
      <c r="D46" s="20">
        <v>281473</v>
      </c>
      <c r="E46" s="20">
        <v>459859</v>
      </c>
      <c r="F46" s="20">
        <v>40491</v>
      </c>
      <c r="G46" s="20">
        <v>89418</v>
      </c>
      <c r="H46" s="20">
        <v>53084</v>
      </c>
      <c r="I46" s="20">
        <v>633377</v>
      </c>
      <c r="J46" s="20">
        <v>225173</v>
      </c>
      <c r="K46" s="20">
        <v>0</v>
      </c>
      <c r="L46" s="20">
        <v>-20167</v>
      </c>
      <c r="M46" s="20">
        <v>0</v>
      </c>
      <c r="N46" s="29">
        <v>1073112</v>
      </c>
      <c r="O46" s="29">
        <v>9747</v>
      </c>
      <c r="P46" s="21">
        <f t="shared" si="0"/>
        <v>20800485</v>
      </c>
      <c r="Q46" s="9"/>
      <c r="R46" s="9" t="e">
        <f>'[3]DICIEMBRE 2025'!N45+#REF!+'[3]FDO FOM MPAL CONVENIO'!D44+'[3]IMPTO ENAJ.BEBIDAS CONT ALCOHOL'!D44</f>
        <v>#REF!</v>
      </c>
      <c r="S46" s="9" t="e">
        <f t="shared" si="1"/>
        <v>#REF!</v>
      </c>
      <c r="U46" s="9"/>
      <c r="V46" s="9"/>
      <c r="Y46" s="9"/>
      <c r="Z46" s="9"/>
    </row>
    <row r="47" spans="1:26" s="7" customFormat="1" x14ac:dyDescent="0.2">
      <c r="A47" s="8" t="s">
        <v>33</v>
      </c>
      <c r="B47" s="20">
        <v>1906968</v>
      </c>
      <c r="C47" s="20">
        <v>422280</v>
      </c>
      <c r="D47" s="20">
        <v>36515</v>
      </c>
      <c r="E47" s="20">
        <v>59656</v>
      </c>
      <c r="F47" s="20">
        <v>5253</v>
      </c>
      <c r="G47" s="20">
        <v>11600</v>
      </c>
      <c r="H47" s="20">
        <v>20972</v>
      </c>
      <c r="I47" s="20">
        <v>138044</v>
      </c>
      <c r="J47" s="20">
        <v>178986</v>
      </c>
      <c r="K47" s="20">
        <v>0</v>
      </c>
      <c r="L47" s="20">
        <v>0</v>
      </c>
      <c r="M47" s="20">
        <v>0</v>
      </c>
      <c r="N47" s="29">
        <v>48031</v>
      </c>
      <c r="O47" s="29">
        <v>20</v>
      </c>
      <c r="P47" s="21">
        <f t="shared" si="0"/>
        <v>2828325</v>
      </c>
      <c r="Q47" s="9"/>
      <c r="R47" s="9" t="e">
        <f>'[3]DICIEMBRE 2025'!N46+#REF!+'[3]FDO FOM MPAL CONVENIO'!D45+'[3]IMPTO ENAJ.BEBIDAS CONT ALCOHOL'!D45</f>
        <v>#REF!</v>
      </c>
      <c r="S47" s="9" t="e">
        <f t="shared" si="1"/>
        <v>#REF!</v>
      </c>
      <c r="U47" s="9"/>
      <c r="V47" s="9"/>
      <c r="Y47" s="9"/>
      <c r="Z47" s="9"/>
    </row>
    <row r="48" spans="1:26" s="7" customFormat="1" x14ac:dyDescent="0.2">
      <c r="A48" s="8" t="s">
        <v>34</v>
      </c>
      <c r="B48" s="20">
        <v>5884468</v>
      </c>
      <c r="C48" s="20">
        <v>1303060</v>
      </c>
      <c r="D48" s="20">
        <v>112676</v>
      </c>
      <c r="E48" s="20">
        <v>184086</v>
      </c>
      <c r="F48" s="20">
        <v>16209</v>
      </c>
      <c r="G48" s="20">
        <v>35795</v>
      </c>
      <c r="H48" s="20">
        <v>53084</v>
      </c>
      <c r="I48" s="20">
        <v>313829</v>
      </c>
      <c r="J48" s="20">
        <v>197751</v>
      </c>
      <c r="K48" s="20">
        <v>0</v>
      </c>
      <c r="L48" s="20">
        <v>-34954</v>
      </c>
      <c r="M48" s="20">
        <v>0</v>
      </c>
      <c r="N48" s="29">
        <v>402956</v>
      </c>
      <c r="O48" s="29">
        <v>332</v>
      </c>
      <c r="P48" s="21">
        <f t="shared" si="0"/>
        <v>8469292</v>
      </c>
      <c r="Q48" s="9"/>
      <c r="R48" s="9" t="e">
        <f>'[3]DICIEMBRE 2025'!N47+#REF!+'[3]FDO FOM MPAL CONVENIO'!D46+'[3]IMPTO ENAJ.BEBIDAS CONT ALCOHOL'!D46</f>
        <v>#REF!</v>
      </c>
      <c r="S48" s="9" t="e">
        <f t="shared" si="1"/>
        <v>#REF!</v>
      </c>
      <c r="U48" s="9"/>
      <c r="V48" s="9"/>
      <c r="Y48" s="9"/>
      <c r="Z48" s="9"/>
    </row>
    <row r="49" spans="1:26" s="7" customFormat="1" x14ac:dyDescent="0.2">
      <c r="A49" s="8" t="s">
        <v>35</v>
      </c>
      <c r="B49" s="20">
        <v>1365576</v>
      </c>
      <c r="C49" s="20">
        <v>302409</v>
      </c>
      <c r="D49" s="20">
        <v>26149</v>
      </c>
      <c r="E49" s="20">
        <v>42720</v>
      </c>
      <c r="F49" s="20">
        <v>3762</v>
      </c>
      <c r="G49" s="20">
        <v>8307</v>
      </c>
      <c r="H49" s="20">
        <v>20972</v>
      </c>
      <c r="I49" s="20">
        <v>96019</v>
      </c>
      <c r="J49" s="20">
        <v>150093</v>
      </c>
      <c r="K49" s="20">
        <v>0</v>
      </c>
      <c r="L49" s="20">
        <v>0</v>
      </c>
      <c r="M49" s="20">
        <v>0</v>
      </c>
      <c r="N49" s="29">
        <v>4787</v>
      </c>
      <c r="O49" s="29">
        <v>0</v>
      </c>
      <c r="P49" s="21">
        <f t="shared" si="0"/>
        <v>2020794</v>
      </c>
      <c r="Q49" s="9"/>
      <c r="R49" s="9" t="e">
        <f>'[3]DICIEMBRE 2025'!N48+#REF!+'[3]FDO FOM MPAL CONVENIO'!D47+'[3]IMPTO ENAJ.BEBIDAS CONT ALCOHOL'!D47</f>
        <v>#REF!</v>
      </c>
      <c r="S49" s="9" t="e">
        <f t="shared" si="1"/>
        <v>#REF!</v>
      </c>
      <c r="U49" s="9"/>
      <c r="V49" s="9"/>
      <c r="Y49" s="9"/>
      <c r="Z49" s="9"/>
    </row>
    <row r="50" spans="1:26" s="7" customFormat="1" x14ac:dyDescent="0.2">
      <c r="A50" s="8" t="s">
        <v>36</v>
      </c>
      <c r="B50" s="20">
        <v>3353661</v>
      </c>
      <c r="C50" s="20">
        <v>742637</v>
      </c>
      <c r="D50" s="20">
        <v>64216</v>
      </c>
      <c r="E50" s="20">
        <v>104914</v>
      </c>
      <c r="F50" s="20">
        <v>9238</v>
      </c>
      <c r="G50" s="20">
        <v>20400</v>
      </c>
      <c r="H50" s="20">
        <v>20972</v>
      </c>
      <c r="I50" s="20">
        <v>236740</v>
      </c>
      <c r="J50" s="20">
        <v>240597</v>
      </c>
      <c r="K50" s="20">
        <v>0</v>
      </c>
      <c r="L50" s="20">
        <v>76488</v>
      </c>
      <c r="M50" s="20">
        <v>0</v>
      </c>
      <c r="N50" s="29">
        <v>173509</v>
      </c>
      <c r="O50" s="29">
        <v>220</v>
      </c>
      <c r="P50" s="21">
        <f t="shared" si="0"/>
        <v>5043592</v>
      </c>
      <c r="Q50" s="9"/>
      <c r="R50" s="9" t="e">
        <f>'[3]DICIEMBRE 2025'!N49+#REF!+'[3]FDO FOM MPAL CONVENIO'!D48+'[3]IMPTO ENAJ.BEBIDAS CONT ALCOHOL'!D48</f>
        <v>#REF!</v>
      </c>
      <c r="S50" s="9" t="e">
        <f t="shared" si="1"/>
        <v>#REF!</v>
      </c>
      <c r="U50" s="9"/>
      <c r="V50" s="9"/>
      <c r="Y50" s="9"/>
      <c r="Z50" s="9"/>
    </row>
    <row r="51" spans="1:26" s="7" customFormat="1" x14ac:dyDescent="0.2">
      <c r="A51" s="8" t="s">
        <v>37</v>
      </c>
      <c r="B51" s="20">
        <v>30121648</v>
      </c>
      <c r="C51" s="20">
        <v>6670163</v>
      </c>
      <c r="D51" s="20">
        <v>576771</v>
      </c>
      <c r="E51" s="20">
        <v>942307</v>
      </c>
      <c r="F51" s="20">
        <v>82972</v>
      </c>
      <c r="G51" s="20">
        <v>183228</v>
      </c>
      <c r="H51" s="20">
        <v>20972</v>
      </c>
      <c r="I51" s="20">
        <v>1236766</v>
      </c>
      <c r="J51" s="20">
        <v>204444</v>
      </c>
      <c r="K51" s="20">
        <v>0</v>
      </c>
      <c r="L51" s="20">
        <v>4859735</v>
      </c>
      <c r="M51" s="20">
        <v>0</v>
      </c>
      <c r="N51" s="29">
        <v>2226791</v>
      </c>
      <c r="O51" s="29">
        <v>294135</v>
      </c>
      <c r="P51" s="21">
        <f t="shared" si="0"/>
        <v>47419932</v>
      </c>
      <c r="Q51" s="9"/>
      <c r="R51" s="9" t="e">
        <f>'[3]DICIEMBRE 2025'!N50+#REF!+'[3]FDO FOM MPAL CONVENIO'!D49+'[3]IMPTO ENAJ.BEBIDAS CONT ALCOHOL'!D49</f>
        <v>#REF!</v>
      </c>
      <c r="S51" s="9" t="e">
        <f t="shared" si="1"/>
        <v>#REF!</v>
      </c>
      <c r="U51" s="9"/>
      <c r="V51" s="9"/>
      <c r="Y51" s="9"/>
      <c r="Z51" s="9"/>
    </row>
    <row r="52" spans="1:26" s="7" customFormat="1" x14ac:dyDescent="0.2">
      <c r="A52" s="8" t="s">
        <v>38</v>
      </c>
      <c r="B52" s="20">
        <v>3768892</v>
      </c>
      <c r="C52" s="20">
        <v>834586</v>
      </c>
      <c r="D52" s="20">
        <v>72167</v>
      </c>
      <c r="E52" s="20">
        <v>117904</v>
      </c>
      <c r="F52" s="20">
        <v>10382</v>
      </c>
      <c r="G52" s="20">
        <v>22926</v>
      </c>
      <c r="H52" s="20">
        <v>20972</v>
      </c>
      <c r="I52" s="20">
        <v>261588</v>
      </c>
      <c r="J52" s="20">
        <v>253309</v>
      </c>
      <c r="K52" s="20">
        <v>0</v>
      </c>
      <c r="L52" s="20">
        <v>365621</v>
      </c>
      <c r="M52" s="20">
        <v>0</v>
      </c>
      <c r="N52" s="29">
        <v>286004</v>
      </c>
      <c r="O52" s="29">
        <v>190</v>
      </c>
      <c r="P52" s="21">
        <f t="shared" si="0"/>
        <v>6014541</v>
      </c>
      <c r="Q52" s="9"/>
      <c r="R52" s="9" t="e">
        <f>'[3]DICIEMBRE 2025'!N51+#REF!+'[3]FDO FOM MPAL CONVENIO'!D50+'[3]IMPTO ENAJ.BEBIDAS CONT ALCOHOL'!D50</f>
        <v>#REF!</v>
      </c>
      <c r="S52" s="9" t="e">
        <f t="shared" si="1"/>
        <v>#REF!</v>
      </c>
      <c r="U52" s="9"/>
      <c r="V52" s="9"/>
      <c r="Y52" s="9"/>
      <c r="Z52" s="9"/>
    </row>
    <row r="53" spans="1:26" s="7" customFormat="1" x14ac:dyDescent="0.2">
      <c r="A53" s="8" t="s">
        <v>39</v>
      </c>
      <c r="B53" s="20">
        <v>7324066</v>
      </c>
      <c r="C53" s="20">
        <v>1621847</v>
      </c>
      <c r="D53" s="20">
        <v>140242</v>
      </c>
      <c r="E53" s="20">
        <v>229122</v>
      </c>
      <c r="F53" s="20">
        <v>20175</v>
      </c>
      <c r="G53" s="20">
        <v>44552</v>
      </c>
      <c r="H53" s="20">
        <v>53083</v>
      </c>
      <c r="I53" s="20">
        <v>351431</v>
      </c>
      <c r="J53" s="20">
        <v>206369</v>
      </c>
      <c r="K53" s="20">
        <v>0</v>
      </c>
      <c r="L53" s="20">
        <v>532191</v>
      </c>
      <c r="M53" s="20">
        <v>0</v>
      </c>
      <c r="N53" s="29">
        <v>410502</v>
      </c>
      <c r="O53" s="29">
        <v>341</v>
      </c>
      <c r="P53" s="21">
        <f t="shared" si="0"/>
        <v>10933921</v>
      </c>
      <c r="Q53" s="9"/>
      <c r="R53" s="9" t="e">
        <f>'[3]DICIEMBRE 2025'!N52+#REF!+'[3]FDO FOM MPAL CONVENIO'!D51+'[3]IMPTO ENAJ.BEBIDAS CONT ALCOHOL'!D51</f>
        <v>#REF!</v>
      </c>
      <c r="S53" s="9" t="e">
        <f t="shared" si="1"/>
        <v>#REF!</v>
      </c>
      <c r="U53" s="9"/>
      <c r="V53" s="9"/>
      <c r="Y53" s="9"/>
      <c r="Z53" s="9"/>
    </row>
    <row r="54" spans="1:26" s="7" customFormat="1" x14ac:dyDescent="0.2">
      <c r="A54" s="8" t="s">
        <v>40</v>
      </c>
      <c r="B54" s="20">
        <v>34430239</v>
      </c>
      <c r="C54" s="20">
        <v>7624260</v>
      </c>
      <c r="D54" s="20">
        <v>659273</v>
      </c>
      <c r="E54" s="20">
        <v>1077095</v>
      </c>
      <c r="F54" s="20">
        <v>94840</v>
      </c>
      <c r="G54" s="20">
        <v>209437</v>
      </c>
      <c r="H54" s="20">
        <v>20971</v>
      </c>
      <c r="I54" s="20">
        <v>1429965</v>
      </c>
      <c r="J54" s="20">
        <v>202227</v>
      </c>
      <c r="K54" s="20">
        <v>0</v>
      </c>
      <c r="L54" s="20">
        <v>2212646</v>
      </c>
      <c r="M54" s="20">
        <v>0</v>
      </c>
      <c r="N54" s="29">
        <v>2641674</v>
      </c>
      <c r="O54" s="29">
        <v>514330</v>
      </c>
      <c r="P54" s="21">
        <f t="shared" si="0"/>
        <v>51116957</v>
      </c>
      <c r="Q54" s="9"/>
      <c r="R54" s="9" t="e">
        <f>'[3]DICIEMBRE 2025'!N53+#REF!+'[3]FDO FOM MPAL CONVENIO'!D52+'[3]IMPTO ENAJ.BEBIDAS CONT ALCOHOL'!D52</f>
        <v>#REF!</v>
      </c>
      <c r="S54" s="9" t="e">
        <f t="shared" si="1"/>
        <v>#REF!</v>
      </c>
      <c r="U54" s="9"/>
      <c r="V54" s="9"/>
      <c r="Y54" s="9"/>
      <c r="Z54" s="9"/>
    </row>
    <row r="55" spans="1:26" s="7" customFormat="1" x14ac:dyDescent="0.2">
      <c r="A55" s="8" t="s">
        <v>41</v>
      </c>
      <c r="B55" s="20">
        <v>1807945</v>
      </c>
      <c r="C55" s="20">
        <v>400353</v>
      </c>
      <c r="D55" s="20">
        <v>34619</v>
      </c>
      <c r="E55" s="20">
        <v>56559</v>
      </c>
      <c r="F55" s="20">
        <v>4980</v>
      </c>
      <c r="G55" s="20">
        <v>10998</v>
      </c>
      <c r="H55" s="20">
        <v>20972</v>
      </c>
      <c r="I55" s="20">
        <v>156894</v>
      </c>
      <c r="J55" s="20">
        <v>221959</v>
      </c>
      <c r="K55" s="20">
        <v>0</v>
      </c>
      <c r="L55" s="20">
        <v>0</v>
      </c>
      <c r="M55" s="20">
        <v>0</v>
      </c>
      <c r="N55" s="29">
        <v>41744</v>
      </c>
      <c r="O55" s="29">
        <v>0</v>
      </c>
      <c r="P55" s="21">
        <f t="shared" si="0"/>
        <v>2757023</v>
      </c>
      <c r="Q55" s="9"/>
      <c r="R55" s="9" t="e">
        <f>'[3]DICIEMBRE 2025'!N54+#REF!+'[3]FDO FOM MPAL CONVENIO'!D53+'[3]IMPTO ENAJ.BEBIDAS CONT ALCOHOL'!D53</f>
        <v>#REF!</v>
      </c>
      <c r="S55" s="9" t="e">
        <f t="shared" si="1"/>
        <v>#REF!</v>
      </c>
      <c r="U55" s="9"/>
      <c r="V55" s="9"/>
      <c r="Y55" s="9"/>
      <c r="Z55" s="9"/>
    </row>
    <row r="56" spans="1:26" s="7" customFormat="1" ht="12" thickBot="1" x14ac:dyDescent="0.25">
      <c r="A56" s="171" t="s">
        <v>42</v>
      </c>
      <c r="B56" s="172">
        <v>3265193</v>
      </c>
      <c r="C56" s="172">
        <v>723049</v>
      </c>
      <c r="D56" s="172">
        <v>62522</v>
      </c>
      <c r="E56" s="172">
        <v>102146</v>
      </c>
      <c r="F56" s="172">
        <v>8994</v>
      </c>
      <c r="G56" s="172">
        <v>19862</v>
      </c>
      <c r="H56" s="172">
        <v>20972</v>
      </c>
      <c r="I56" s="172">
        <v>262096</v>
      </c>
      <c r="J56" s="172">
        <v>290453</v>
      </c>
      <c r="K56" s="172">
        <v>0</v>
      </c>
      <c r="L56" s="172">
        <v>0</v>
      </c>
      <c r="M56" s="172">
        <v>0</v>
      </c>
      <c r="N56" s="178">
        <v>145296</v>
      </c>
      <c r="O56" s="178">
        <v>70</v>
      </c>
      <c r="P56" s="173">
        <f t="shared" si="0"/>
        <v>4900653</v>
      </c>
      <c r="Q56" s="9"/>
      <c r="R56" s="9" t="e">
        <f>'[3]DICIEMBRE 2025'!N55+#REF!+'[3]FDO FOM MPAL CONVENIO'!D54+'[3]IMPTO ENAJ.BEBIDAS CONT ALCOHOL'!D54</f>
        <v>#REF!</v>
      </c>
      <c r="S56" s="9" t="e">
        <f t="shared" si="1"/>
        <v>#REF!</v>
      </c>
      <c r="U56" s="9"/>
      <c r="V56" s="9"/>
      <c r="Y56" s="9"/>
      <c r="Z56" s="9"/>
    </row>
    <row r="57" spans="1:26" s="7" customFormat="1" ht="14.4" thickBot="1" x14ac:dyDescent="0.3">
      <c r="A57" s="39" t="s">
        <v>43</v>
      </c>
      <c r="B57" s="186">
        <f>'[3]DICIEMBRE 2025'!B56</f>
        <v>396008617</v>
      </c>
      <c r="C57" s="186">
        <f>'[3]DICIEMBRE 2025'!C56</f>
        <v>87692477</v>
      </c>
      <c r="D57" s="186">
        <f>'[3]DICIEMBRE 2025'!D56</f>
        <v>7582802</v>
      </c>
      <c r="E57" s="186">
        <f>'[3]DICIEMBRE 2025'!E56</f>
        <v>12388495</v>
      </c>
      <c r="F57" s="186">
        <f>'[3]DICIEMBRE 2025'!F56</f>
        <v>1090829</v>
      </c>
      <c r="G57" s="186">
        <f>'[3]DICIEMBRE 2025'!G56</f>
        <v>2408894</v>
      </c>
      <c r="H57" s="186">
        <f>'[3]DICIEMBRE 2025'!H56</f>
        <v>1415583</v>
      </c>
      <c r="I57" s="186">
        <f>'[3]DICIEMBRE 2025'!I56</f>
        <v>18810972</v>
      </c>
      <c r="J57" s="186">
        <f>'[3]DICIEMBRE 2025'!J56</f>
        <v>9150722</v>
      </c>
      <c r="K57" s="186">
        <f>'[3]DICIEMBRE 2025'!K56</f>
        <v>116</v>
      </c>
      <c r="L57" s="186">
        <f>'[3]DICIEMBRE 2025'!L56</f>
        <v>26027789</v>
      </c>
      <c r="M57" s="186">
        <f>'[3]DICIEMBRE 2025'!M56</f>
        <v>0</v>
      </c>
      <c r="N57" s="37">
        <f>SUM(N14:N56)</f>
        <v>19024855</v>
      </c>
      <c r="O57" s="37">
        <f>SUM(O14:O56)</f>
        <v>995424</v>
      </c>
      <c r="P57" s="38">
        <f>SUM(P14:P56)</f>
        <v>582597575</v>
      </c>
      <c r="Q57" s="9"/>
      <c r="R57" s="9" t="e">
        <f>'[3]DICIEMBRE 2025'!N56+#REF!+'[3]FDO FOM MPAL CONVENIO'!D55+'[3]IMPTO ENAJ.BEBIDAS CONT ALCOHOL'!D55</f>
        <v>#REF!</v>
      </c>
      <c r="S57" s="9" t="e">
        <f t="shared" si="1"/>
        <v>#REF!</v>
      </c>
      <c r="U57" s="9"/>
      <c r="V57" s="9"/>
      <c r="X57" s="141"/>
      <c r="Y57" s="9"/>
      <c r="Z57" s="9"/>
    </row>
    <row r="59" spans="1:26" x14ac:dyDescent="0.2">
      <c r="B59" s="36"/>
      <c r="C59" s="36"/>
      <c r="D59" s="36"/>
      <c r="E59" s="72"/>
      <c r="F59" s="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26" x14ac:dyDescent="0.2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</row>
    <row r="61" spans="1:26" s="7" customFormat="1" x14ac:dyDescent="0.2">
      <c r="A61" s="33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26" s="7" customFormat="1" x14ac:dyDescent="0.2">
      <c r="Q62" s="9"/>
      <c r="R62" s="9"/>
    </row>
    <row r="63" spans="1:26" s="7" customFormat="1" x14ac:dyDescent="0.2">
      <c r="Q63" s="9"/>
      <c r="R63" s="9"/>
      <c r="S63" s="9"/>
    </row>
    <row r="64" spans="1:26" s="7" customFormat="1" x14ac:dyDescent="0.2">
      <c r="B64" s="9"/>
      <c r="C64" s="9"/>
      <c r="D64" s="9"/>
      <c r="E64" s="9"/>
      <c r="G64" s="9"/>
      <c r="Q64" s="9"/>
      <c r="R64" s="9"/>
    </row>
    <row r="65" spans="2:18" s="7" customFormat="1" x14ac:dyDescent="0.2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2:18" s="7" customFormat="1" x14ac:dyDescent="0.2">
      <c r="Q66" s="9"/>
      <c r="R66" s="9"/>
    </row>
    <row r="67" spans="2:18" s="7" customFormat="1" x14ac:dyDescent="0.2">
      <c r="Q67" s="9"/>
      <c r="R67" s="9"/>
    </row>
    <row r="68" spans="2:18" s="7" customFormat="1" x14ac:dyDescent="0.2">
      <c r="Q68" s="9"/>
      <c r="R68" s="9"/>
    </row>
    <row r="69" spans="2:18" s="7" customFormat="1" x14ac:dyDescent="0.2">
      <c r="Q69" s="9"/>
      <c r="R69" s="9"/>
    </row>
    <row r="70" spans="2:18" s="7" customFormat="1" x14ac:dyDescent="0.2">
      <c r="Q70" s="9"/>
      <c r="R70" s="9"/>
    </row>
    <row r="71" spans="2:18" s="7" customFormat="1" x14ac:dyDescent="0.2">
      <c r="Q71" s="9"/>
      <c r="R71" s="9"/>
    </row>
    <row r="72" spans="2:18" s="7" customFormat="1" x14ac:dyDescent="0.2">
      <c r="Q72" s="9"/>
      <c r="R72" s="9"/>
    </row>
    <row r="73" spans="2:18" s="7" customFormat="1" x14ac:dyDescent="0.2">
      <c r="Q73" s="9"/>
      <c r="R73" s="9"/>
    </row>
    <row r="74" spans="2:18" s="7" customFormat="1" x14ac:dyDescent="0.2">
      <c r="Q74" s="9"/>
      <c r="R74" s="9"/>
    </row>
    <row r="75" spans="2:18" s="7" customFormat="1" ht="12.75" customHeight="1" x14ac:dyDescent="0.25">
      <c r="B75" s="31"/>
      <c r="C75" s="52"/>
      <c r="D75" s="31"/>
      <c r="E75" s="200" t="s">
        <v>125</v>
      </c>
      <c r="F75" s="200"/>
      <c r="G75" s="200"/>
      <c r="H75" s="200"/>
      <c r="I75" s="200"/>
      <c r="J75" s="200"/>
      <c r="K75" s="200"/>
      <c r="L75" s="200"/>
      <c r="M75" s="40"/>
      <c r="N75" s="40"/>
      <c r="O75" s="52"/>
      <c r="P75" s="31"/>
      <c r="Q75" s="9"/>
      <c r="R75" s="9"/>
    </row>
    <row r="76" spans="2:18" s="7" customFormat="1" ht="12.75" customHeight="1" x14ac:dyDescent="0.25">
      <c r="C76" s="52"/>
      <c r="E76" s="201" t="s">
        <v>122</v>
      </c>
      <c r="F76" s="201"/>
      <c r="G76" s="201"/>
      <c r="H76" s="201"/>
      <c r="I76" s="201"/>
      <c r="J76" s="201"/>
      <c r="K76" s="201"/>
      <c r="L76" s="201"/>
      <c r="M76" s="32"/>
      <c r="N76" s="32"/>
      <c r="O76" s="52"/>
      <c r="Q76" s="9"/>
      <c r="R76" s="9"/>
    </row>
    <row r="77" spans="2:18" s="7" customFormat="1" ht="12.75" customHeight="1" x14ac:dyDescent="0.2">
      <c r="C77" s="197" t="s">
        <v>126</v>
      </c>
      <c r="D77" s="197"/>
      <c r="E77" s="197"/>
      <c r="F77" s="197"/>
      <c r="G77" s="197"/>
      <c r="H77" s="197"/>
      <c r="I77" s="197"/>
      <c r="J77" s="197"/>
      <c r="K77" s="197"/>
      <c r="L77" s="197"/>
      <c r="M77" s="197"/>
      <c r="N77" s="197"/>
      <c r="O77" s="103"/>
      <c r="Q77" s="9"/>
      <c r="R77" s="9"/>
    </row>
    <row r="78" spans="2:18" s="7" customFormat="1" ht="12.75" customHeight="1" x14ac:dyDescent="0.2">
      <c r="B78" s="197" t="s">
        <v>127</v>
      </c>
      <c r="C78" s="197"/>
      <c r="D78" s="197"/>
      <c r="E78" s="197"/>
      <c r="F78" s="197"/>
      <c r="G78" s="197"/>
      <c r="H78" s="197"/>
      <c r="I78" s="197"/>
      <c r="J78" s="197"/>
      <c r="K78" s="197"/>
      <c r="L78" s="197"/>
      <c r="M78" s="197"/>
      <c r="N78" s="197"/>
      <c r="O78" s="197"/>
      <c r="Q78" s="9"/>
      <c r="R78" s="9"/>
    </row>
    <row r="79" spans="2:18" s="7" customFormat="1" ht="12" x14ac:dyDescent="0.25">
      <c r="C79" s="52"/>
      <c r="I79" s="22"/>
      <c r="J79" s="30" t="s">
        <v>44</v>
      </c>
      <c r="K79" s="32"/>
      <c r="L79" s="30" t="s">
        <v>45</v>
      </c>
      <c r="M79" s="30"/>
      <c r="N79" s="30"/>
      <c r="O79" s="52"/>
      <c r="Q79" s="9"/>
      <c r="R79" s="9"/>
    </row>
    <row r="80" spans="2:18" s="7" customFormat="1" x14ac:dyDescent="0.2">
      <c r="C80" s="52"/>
      <c r="N80" s="202"/>
      <c r="O80" s="202"/>
      <c r="Q80" s="9"/>
      <c r="R80" s="9"/>
    </row>
    <row r="81" spans="3:18" s="7" customFormat="1" ht="13.2" x14ac:dyDescent="0.25">
      <c r="C81" s="56"/>
      <c r="E81" s="23" t="s">
        <v>46</v>
      </c>
      <c r="F81" s="10"/>
      <c r="G81" s="10"/>
      <c r="H81" s="10"/>
      <c r="I81" s="24"/>
      <c r="J81" s="25">
        <v>1980043082</v>
      </c>
      <c r="K81" s="30" t="s">
        <v>47</v>
      </c>
      <c r="L81" s="25">
        <v>396008617</v>
      </c>
      <c r="M81" s="25"/>
      <c r="N81" s="158"/>
      <c r="O81" s="188"/>
      <c r="Q81" s="9"/>
      <c r="R81" s="9"/>
    </row>
    <row r="82" spans="3:18" s="7" customFormat="1" ht="12" x14ac:dyDescent="0.25">
      <c r="C82" s="52"/>
      <c r="E82" s="23"/>
      <c r="F82" s="10"/>
      <c r="G82" s="10"/>
      <c r="H82" s="10"/>
      <c r="I82" s="24"/>
      <c r="J82" s="25"/>
      <c r="K82" s="22"/>
      <c r="L82" s="25"/>
      <c r="M82" s="25"/>
      <c r="N82" s="158"/>
      <c r="O82" s="52"/>
      <c r="Q82" s="9"/>
      <c r="R82" s="9"/>
    </row>
    <row r="83" spans="3:18" s="7" customFormat="1" ht="13.2" x14ac:dyDescent="0.25">
      <c r="C83" s="52"/>
      <c r="E83" s="22" t="s">
        <v>48</v>
      </c>
      <c r="F83" s="22"/>
      <c r="G83" s="22"/>
      <c r="H83" s="22"/>
      <c r="J83" s="25">
        <v>87692477</v>
      </c>
      <c r="K83" s="30" t="s">
        <v>66</v>
      </c>
      <c r="L83" s="25">
        <v>87692477</v>
      </c>
      <c r="M83" s="25"/>
      <c r="N83" s="158"/>
      <c r="O83" s="188"/>
      <c r="Q83" s="9"/>
      <c r="R83" s="9"/>
    </row>
    <row r="84" spans="3:18" s="7" customFormat="1" ht="12" x14ac:dyDescent="0.25">
      <c r="C84" s="52"/>
      <c r="E84" s="22"/>
      <c r="F84" s="22"/>
      <c r="G84" s="22"/>
      <c r="H84" s="22"/>
      <c r="J84" s="25"/>
      <c r="K84" s="30"/>
      <c r="L84" s="25"/>
      <c r="M84" s="25"/>
      <c r="N84" s="158"/>
      <c r="O84" s="52"/>
      <c r="Q84" s="9"/>
      <c r="R84" s="9"/>
    </row>
    <row r="85" spans="3:18" s="7" customFormat="1" ht="12" x14ac:dyDescent="0.25">
      <c r="C85" s="52"/>
      <c r="E85" s="22" t="s">
        <v>70</v>
      </c>
      <c r="F85" s="22"/>
      <c r="G85" s="22"/>
      <c r="H85" s="22"/>
      <c r="J85" s="25">
        <v>37914011</v>
      </c>
      <c r="K85" s="30" t="s">
        <v>47</v>
      </c>
      <c r="L85" s="25">
        <v>7582802</v>
      </c>
      <c r="M85" s="25"/>
      <c r="N85" s="158"/>
      <c r="O85" s="53"/>
      <c r="Q85" s="9"/>
      <c r="R85" s="9"/>
    </row>
    <row r="86" spans="3:18" s="7" customFormat="1" ht="12" x14ac:dyDescent="0.25">
      <c r="C86" s="52"/>
      <c r="E86" s="22"/>
      <c r="J86" s="25"/>
      <c r="K86" s="30"/>
      <c r="L86" s="25"/>
      <c r="M86" s="25"/>
      <c r="N86" s="158"/>
      <c r="O86" s="52"/>
      <c r="Q86" s="9"/>
      <c r="R86" s="9"/>
    </row>
    <row r="87" spans="3:18" s="7" customFormat="1" ht="12" x14ac:dyDescent="0.25">
      <c r="C87" s="52"/>
      <c r="E87" s="22" t="s">
        <v>75</v>
      </c>
      <c r="J87" s="25">
        <v>61942474</v>
      </c>
      <c r="K87" s="30" t="s">
        <v>47</v>
      </c>
      <c r="L87" s="25">
        <v>12388495</v>
      </c>
      <c r="M87" s="25"/>
      <c r="N87" s="158"/>
      <c r="O87" s="52"/>
      <c r="Q87" s="9"/>
      <c r="R87" s="9"/>
    </row>
    <row r="88" spans="3:18" s="7" customFormat="1" ht="12" x14ac:dyDescent="0.25">
      <c r="C88" s="52"/>
      <c r="E88" s="22"/>
      <c r="J88" s="25"/>
      <c r="K88" s="30"/>
      <c r="L88" s="25"/>
      <c r="M88" s="25"/>
      <c r="N88" s="158"/>
      <c r="O88" s="52"/>
      <c r="Q88" s="9"/>
      <c r="R88" s="9"/>
    </row>
    <row r="89" spans="3:18" s="7" customFormat="1" ht="12" x14ac:dyDescent="0.25">
      <c r="C89" s="52"/>
      <c r="E89" s="22" t="s">
        <v>89</v>
      </c>
      <c r="J89" s="25">
        <v>5454146</v>
      </c>
      <c r="K89" s="30" t="s">
        <v>47</v>
      </c>
      <c r="L89" s="25">
        <v>1090829</v>
      </c>
      <c r="M89" s="25"/>
      <c r="N89" s="158"/>
      <c r="O89" s="53"/>
      <c r="Q89" s="9"/>
      <c r="R89" s="9"/>
    </row>
    <row r="90" spans="3:18" s="7" customFormat="1" ht="12" x14ac:dyDescent="0.25">
      <c r="C90" s="52"/>
      <c r="E90" s="22"/>
      <c r="J90" s="25"/>
      <c r="K90" s="30"/>
      <c r="L90" s="25"/>
      <c r="M90" s="25"/>
      <c r="N90" s="158"/>
      <c r="O90" s="52"/>
      <c r="Q90" s="9"/>
      <c r="R90" s="9"/>
    </row>
    <row r="91" spans="3:18" s="7" customFormat="1" ht="12" x14ac:dyDescent="0.25">
      <c r="C91" s="52"/>
      <c r="E91" s="22" t="s">
        <v>49</v>
      </c>
      <c r="F91" s="22"/>
      <c r="G91" s="22"/>
      <c r="H91" s="22"/>
      <c r="J91" s="25">
        <v>12044471</v>
      </c>
      <c r="K91" s="30" t="s">
        <v>47</v>
      </c>
      <c r="L91" s="25">
        <v>2408894</v>
      </c>
      <c r="M91" s="25"/>
      <c r="N91" s="158"/>
      <c r="O91" s="53"/>
      <c r="Q91" s="9"/>
      <c r="R91" s="9"/>
    </row>
    <row r="92" spans="3:18" s="7" customFormat="1" ht="12" x14ac:dyDescent="0.25">
      <c r="C92" s="52"/>
      <c r="E92" s="22"/>
      <c r="F92" s="22"/>
      <c r="G92" s="22"/>
      <c r="H92" s="22"/>
      <c r="J92" s="25"/>
      <c r="K92" s="30"/>
      <c r="L92" s="25"/>
      <c r="M92" s="25"/>
      <c r="N92" s="158"/>
      <c r="O92" s="52"/>
      <c r="Q92" s="9"/>
      <c r="R92" s="9"/>
    </row>
    <row r="93" spans="3:18" s="7" customFormat="1" ht="12" x14ac:dyDescent="0.25">
      <c r="C93" s="52"/>
      <c r="E93" s="22" t="s">
        <v>50</v>
      </c>
      <c r="F93" s="22"/>
      <c r="G93" s="22"/>
      <c r="H93" s="22"/>
      <c r="I93" s="22"/>
      <c r="J93" s="25">
        <v>7077913</v>
      </c>
      <c r="K93" s="30" t="s">
        <v>47</v>
      </c>
      <c r="L93" s="25">
        <v>1415583</v>
      </c>
      <c r="M93" s="25"/>
      <c r="N93" s="158"/>
      <c r="O93" s="53"/>
      <c r="Q93" s="9"/>
      <c r="R93" s="9"/>
    </row>
    <row r="94" spans="3:18" s="7" customFormat="1" ht="12" x14ac:dyDescent="0.25">
      <c r="C94" s="52"/>
      <c r="E94" s="22"/>
      <c r="F94" s="22"/>
      <c r="G94" s="22"/>
      <c r="H94" s="22"/>
      <c r="I94" s="22"/>
      <c r="J94" s="25"/>
      <c r="K94" s="30"/>
      <c r="L94" s="25"/>
      <c r="M94" s="25"/>
      <c r="N94" s="158"/>
      <c r="O94" s="52"/>
      <c r="Q94" s="9"/>
      <c r="R94" s="9"/>
    </row>
    <row r="95" spans="3:18" s="7" customFormat="1" ht="12" x14ac:dyDescent="0.25">
      <c r="C95" s="52"/>
      <c r="E95" s="22" t="s">
        <v>71</v>
      </c>
      <c r="J95" s="25">
        <v>94054859</v>
      </c>
      <c r="K95" s="30" t="s">
        <v>47</v>
      </c>
      <c r="L95" s="25">
        <v>18810972</v>
      </c>
      <c r="M95" s="25"/>
      <c r="N95" s="158"/>
      <c r="O95" s="53"/>
      <c r="Q95" s="9"/>
      <c r="R95" s="9"/>
    </row>
    <row r="96" spans="3:18" s="7" customFormat="1" ht="12" x14ac:dyDescent="0.25">
      <c r="C96" s="52"/>
      <c r="E96" s="22"/>
      <c r="J96" s="25"/>
      <c r="K96" s="30"/>
      <c r="L96" s="25"/>
      <c r="M96" s="25"/>
      <c r="N96" s="158"/>
      <c r="O96" s="52"/>
      <c r="Q96" s="9"/>
      <c r="R96" s="9"/>
    </row>
    <row r="97" spans="3:18" s="7" customFormat="1" ht="12" x14ac:dyDescent="0.25">
      <c r="C97" s="52"/>
      <c r="E97" s="22" t="s">
        <v>51</v>
      </c>
      <c r="F97" s="22"/>
      <c r="G97" s="22"/>
      <c r="H97" s="22"/>
      <c r="J97" s="25">
        <v>45753609</v>
      </c>
      <c r="K97" s="30" t="s">
        <v>47</v>
      </c>
      <c r="L97" s="25">
        <v>9150722</v>
      </c>
      <c r="M97" s="25"/>
      <c r="N97" s="158"/>
      <c r="O97" s="53"/>
      <c r="Q97" s="9"/>
      <c r="R97" s="9"/>
    </row>
    <row r="98" spans="3:18" s="7" customFormat="1" ht="12" x14ac:dyDescent="0.25">
      <c r="C98" s="52"/>
      <c r="E98" s="22"/>
      <c r="F98" s="22"/>
      <c r="G98" s="22"/>
      <c r="H98" s="22"/>
      <c r="J98" s="25"/>
      <c r="K98" s="30"/>
      <c r="L98" s="25"/>
      <c r="M98" s="25"/>
      <c r="N98" s="158"/>
      <c r="O98" s="52"/>
      <c r="Q98" s="9"/>
      <c r="R98" s="9"/>
    </row>
    <row r="99" spans="3:18" s="7" customFormat="1" ht="12" x14ac:dyDescent="0.25">
      <c r="C99" s="52"/>
      <c r="E99" s="22" t="s">
        <v>76</v>
      </c>
      <c r="F99" s="22"/>
      <c r="G99" s="22"/>
      <c r="H99" s="22"/>
      <c r="J99" s="25">
        <v>579</v>
      </c>
      <c r="K99" s="30" t="s">
        <v>47</v>
      </c>
      <c r="L99" s="25">
        <v>116</v>
      </c>
      <c r="M99" s="25"/>
      <c r="N99" s="158"/>
      <c r="O99" s="52"/>
      <c r="Q99" s="9"/>
      <c r="R99" s="9"/>
    </row>
    <row r="100" spans="3:18" s="7" customFormat="1" ht="12" x14ac:dyDescent="0.25">
      <c r="C100" s="52"/>
      <c r="E100" s="22"/>
      <c r="F100" s="22"/>
      <c r="G100" s="22"/>
      <c r="H100" s="22"/>
      <c r="J100" s="25"/>
      <c r="K100" s="30"/>
      <c r="L100" s="25"/>
      <c r="M100" s="25"/>
      <c r="N100" s="158"/>
      <c r="O100" s="52"/>
      <c r="Q100" s="9"/>
      <c r="R100" s="9"/>
    </row>
    <row r="101" spans="3:18" s="7" customFormat="1" ht="12" x14ac:dyDescent="0.25">
      <c r="C101" s="52"/>
      <c r="E101" s="22" t="s">
        <v>65</v>
      </c>
      <c r="J101" s="25">
        <v>26027789</v>
      </c>
      <c r="K101" s="30" t="s">
        <v>66</v>
      </c>
      <c r="L101" s="25">
        <v>26027789</v>
      </c>
      <c r="M101" s="35"/>
      <c r="N101" s="160"/>
      <c r="O101" s="52"/>
      <c r="Q101" s="9"/>
      <c r="R101" s="9"/>
    </row>
    <row r="102" spans="3:18" s="7" customFormat="1" ht="12" x14ac:dyDescent="0.25">
      <c r="C102" s="52"/>
      <c r="E102" s="22"/>
      <c r="J102" s="25"/>
      <c r="K102" s="30"/>
      <c r="L102" s="25"/>
      <c r="M102" s="35"/>
      <c r="N102" s="160"/>
      <c r="O102" s="52"/>
      <c r="Q102" s="9"/>
      <c r="R102" s="9"/>
    </row>
    <row r="103" spans="3:18" s="7" customFormat="1" ht="12" x14ac:dyDescent="0.25">
      <c r="C103" s="52"/>
      <c r="E103" s="22" t="s">
        <v>77</v>
      </c>
      <c r="J103" s="25">
        <v>0</v>
      </c>
      <c r="K103" s="71" t="s">
        <v>78</v>
      </c>
      <c r="L103" s="25">
        <v>0</v>
      </c>
      <c r="M103" s="35"/>
      <c r="N103" s="160"/>
      <c r="O103" s="52"/>
      <c r="Q103" s="9"/>
      <c r="R103" s="9"/>
    </row>
    <row r="104" spans="3:18" s="7" customFormat="1" ht="12" x14ac:dyDescent="0.25">
      <c r="C104" s="52"/>
      <c r="E104" s="22"/>
      <c r="J104" s="25"/>
      <c r="K104" s="71"/>
      <c r="L104" s="25"/>
      <c r="M104" s="35"/>
      <c r="N104" s="160"/>
      <c r="O104" s="52"/>
      <c r="Q104" s="9"/>
      <c r="R104" s="9"/>
    </row>
    <row r="105" spans="3:18" s="7" customFormat="1" ht="12" x14ac:dyDescent="0.25">
      <c r="C105" s="52"/>
      <c r="E105" s="22" t="s">
        <v>93</v>
      </c>
      <c r="J105" s="25">
        <v>19024855</v>
      </c>
      <c r="K105" s="82" t="s">
        <v>83</v>
      </c>
      <c r="L105" s="25">
        <v>19024855</v>
      </c>
      <c r="M105" s="35"/>
      <c r="N105" s="160"/>
      <c r="O105" s="52"/>
      <c r="Q105" s="9"/>
      <c r="R105" s="9"/>
    </row>
    <row r="106" spans="3:18" s="7" customFormat="1" ht="12" x14ac:dyDescent="0.25">
      <c r="C106" s="52"/>
      <c r="E106" s="22"/>
      <c r="J106" s="25"/>
      <c r="K106" s="71"/>
      <c r="L106" s="25"/>
      <c r="M106" s="35"/>
      <c r="N106" s="160"/>
      <c r="O106" s="52"/>
      <c r="Q106" s="9"/>
      <c r="R106" s="9"/>
    </row>
    <row r="107" spans="3:18" s="7" customFormat="1" ht="12.6" thickBot="1" x14ac:dyDescent="0.3">
      <c r="C107" s="52"/>
      <c r="E107" s="22" t="s">
        <v>98</v>
      </c>
      <c r="J107" s="100">
        <v>4977118</v>
      </c>
      <c r="K107" s="89" t="s">
        <v>47</v>
      </c>
      <c r="L107" s="100">
        <v>995424</v>
      </c>
      <c r="M107" s="35"/>
      <c r="N107" s="9"/>
      <c r="O107" s="52"/>
      <c r="Q107" s="9"/>
      <c r="R107" s="9"/>
    </row>
    <row r="108" spans="3:18" s="7" customFormat="1" ht="12" x14ac:dyDescent="0.25">
      <c r="C108" s="52"/>
      <c r="E108" s="22"/>
      <c r="J108" s="25"/>
      <c r="K108" s="30"/>
      <c r="L108" s="25"/>
      <c r="M108" s="25"/>
      <c r="N108" s="25"/>
      <c r="O108" s="52"/>
      <c r="Q108" s="9"/>
      <c r="R108" s="9"/>
    </row>
    <row r="109" spans="3:18" s="7" customFormat="1" ht="12.6" thickBot="1" x14ac:dyDescent="0.3">
      <c r="C109" s="52"/>
      <c r="I109" s="24"/>
      <c r="J109" s="26">
        <f>SUM(J81:J107)</f>
        <v>2382007383</v>
      </c>
      <c r="L109" s="26">
        <f>SUM(L81:L107)</f>
        <v>582597575</v>
      </c>
      <c r="M109" s="35"/>
      <c r="N109" s="160"/>
      <c r="O109" s="160"/>
      <c r="Q109" s="9"/>
      <c r="R109" s="9"/>
    </row>
    <row r="110" spans="3:18" s="7" customFormat="1" ht="12.6" thickTop="1" x14ac:dyDescent="0.25">
      <c r="C110" s="52"/>
      <c r="O110" s="54"/>
      <c r="Q110" s="9"/>
      <c r="R110" s="9"/>
    </row>
    <row r="111" spans="3:18" s="7" customFormat="1" ht="13.8" x14ac:dyDescent="0.25">
      <c r="C111" s="57"/>
      <c r="L111" s="9"/>
      <c r="M111" s="9"/>
      <c r="N111" s="110"/>
      <c r="O111" s="54"/>
      <c r="Q111" s="9"/>
      <c r="R111" s="9"/>
    </row>
    <row r="112" spans="3:18" s="7" customFormat="1" x14ac:dyDescent="0.2"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Q112" s="9"/>
      <c r="R112" s="9"/>
    </row>
    <row r="113" spans="3:18" s="7" customFormat="1" x14ac:dyDescent="0.2">
      <c r="C113" s="52"/>
      <c r="D113" s="52"/>
      <c r="E113" s="52"/>
      <c r="F113" s="52"/>
      <c r="G113" s="52"/>
      <c r="H113" s="52"/>
      <c r="I113" s="52"/>
      <c r="J113" s="77"/>
      <c r="K113" s="52"/>
      <c r="L113" s="53"/>
      <c r="M113" s="52"/>
      <c r="N113" s="52"/>
      <c r="O113" s="52"/>
      <c r="Q113" s="9"/>
      <c r="R113" s="9"/>
    </row>
    <row r="114" spans="3:18" s="7" customFormat="1" x14ac:dyDescent="0.2"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Q114" s="9"/>
      <c r="R114" s="9"/>
    </row>
    <row r="115" spans="3:18" s="7" customFormat="1" x14ac:dyDescent="0.2"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Q115" s="9"/>
      <c r="R115" s="9"/>
    </row>
    <row r="116" spans="3:18" s="7" customFormat="1" x14ac:dyDescent="0.2">
      <c r="I116" s="5"/>
      <c r="Q116" s="9"/>
      <c r="R116" s="9"/>
    </row>
    <row r="117" spans="3:18" s="7" customFormat="1" x14ac:dyDescent="0.2">
      <c r="I117" s="5"/>
      <c r="Q117" s="9"/>
      <c r="R117" s="9"/>
    </row>
    <row r="118" spans="3:18" s="7" customFormat="1" x14ac:dyDescent="0.2">
      <c r="I118" s="5"/>
      <c r="Q118" s="9"/>
      <c r="R118" s="9"/>
    </row>
    <row r="119" spans="3:18" s="7" customFormat="1" x14ac:dyDescent="0.2">
      <c r="I119" s="5"/>
      <c r="Q119" s="9"/>
      <c r="R119" s="9"/>
    </row>
    <row r="120" spans="3:18" s="7" customFormat="1" x14ac:dyDescent="0.2">
      <c r="I120" s="5"/>
      <c r="Q120" s="9"/>
      <c r="R120" s="9"/>
    </row>
    <row r="121" spans="3:18" s="7" customFormat="1" x14ac:dyDescent="0.2">
      <c r="I121" s="5"/>
      <c r="Q121" s="9"/>
      <c r="R121" s="9"/>
    </row>
    <row r="122" spans="3:18" s="7" customFormat="1" x14ac:dyDescent="0.2">
      <c r="I122" s="5"/>
      <c r="Q122" s="9"/>
      <c r="R122" s="9"/>
    </row>
    <row r="123" spans="3:18" s="7" customFormat="1" x14ac:dyDescent="0.2">
      <c r="I123" s="5"/>
      <c r="Q123" s="9"/>
      <c r="R123" s="9"/>
    </row>
    <row r="124" spans="3:18" s="7" customFormat="1" x14ac:dyDescent="0.2">
      <c r="I124" s="5"/>
      <c r="Q124" s="9"/>
      <c r="R124" s="9"/>
    </row>
    <row r="125" spans="3:18" s="7" customFormat="1" x14ac:dyDescent="0.2">
      <c r="I125" s="5"/>
      <c r="Q125" s="9"/>
      <c r="R125" s="9"/>
    </row>
    <row r="126" spans="3:18" s="7" customFormat="1" x14ac:dyDescent="0.2">
      <c r="I126" s="5"/>
      <c r="Q126" s="9"/>
      <c r="R126" s="9"/>
    </row>
    <row r="127" spans="3:18" s="7" customFormat="1" x14ac:dyDescent="0.2">
      <c r="I127" s="5"/>
      <c r="Q127" s="9"/>
      <c r="R127" s="9"/>
    </row>
    <row r="128" spans="3:18" s="7" customFormat="1" x14ac:dyDescent="0.2">
      <c r="I128" s="5"/>
      <c r="Q128" s="9"/>
      <c r="R128" s="9"/>
    </row>
    <row r="129" spans="9:18" s="7" customFormat="1" x14ac:dyDescent="0.2">
      <c r="I129" s="5"/>
      <c r="Q129" s="9"/>
      <c r="R129" s="9"/>
    </row>
    <row r="130" spans="9:18" s="7" customFormat="1" x14ac:dyDescent="0.2">
      <c r="I130" s="5"/>
      <c r="Q130" s="9"/>
      <c r="R130" s="9"/>
    </row>
    <row r="131" spans="9:18" s="7" customFormat="1" x14ac:dyDescent="0.2">
      <c r="I131" s="5"/>
      <c r="Q131" s="9"/>
      <c r="R131" s="9"/>
    </row>
    <row r="132" spans="9:18" s="7" customFormat="1" x14ac:dyDescent="0.2">
      <c r="I132" s="5"/>
      <c r="Q132" s="9"/>
      <c r="R132" s="9"/>
    </row>
    <row r="133" spans="9:18" s="7" customFormat="1" x14ac:dyDescent="0.2">
      <c r="I133" s="5"/>
      <c r="Q133" s="9"/>
      <c r="R133" s="9"/>
    </row>
    <row r="134" spans="9:18" s="7" customFormat="1" x14ac:dyDescent="0.2">
      <c r="I134" s="5"/>
      <c r="Q134" s="9"/>
      <c r="R134" s="9"/>
    </row>
    <row r="135" spans="9:18" s="7" customFormat="1" x14ac:dyDescent="0.2">
      <c r="I135" s="5"/>
      <c r="Q135" s="9"/>
      <c r="R135" s="9"/>
    </row>
    <row r="136" spans="9:18" s="7" customFormat="1" x14ac:dyDescent="0.2">
      <c r="I136" s="5"/>
      <c r="Q136" s="9"/>
      <c r="R136" s="9"/>
    </row>
    <row r="137" spans="9:18" s="7" customFormat="1" x14ac:dyDescent="0.2">
      <c r="I137" s="5"/>
      <c r="Q137" s="9"/>
      <c r="R137" s="9"/>
    </row>
    <row r="138" spans="9:18" s="7" customFormat="1" x14ac:dyDescent="0.2">
      <c r="I138" s="5"/>
      <c r="Q138" s="9"/>
      <c r="R138" s="9"/>
    </row>
    <row r="139" spans="9:18" s="7" customFormat="1" x14ac:dyDescent="0.2">
      <c r="I139" s="5"/>
      <c r="Q139" s="9"/>
      <c r="R139" s="9"/>
    </row>
    <row r="140" spans="9:18" s="7" customFormat="1" x14ac:dyDescent="0.2">
      <c r="I140" s="5"/>
      <c r="Q140" s="9"/>
      <c r="R140" s="9"/>
    </row>
    <row r="141" spans="9:18" s="7" customFormat="1" x14ac:dyDescent="0.2">
      <c r="I141" s="5"/>
      <c r="Q141" s="9"/>
      <c r="R141" s="9"/>
    </row>
    <row r="142" spans="9:18" s="7" customFormat="1" x14ac:dyDescent="0.2">
      <c r="I142" s="5"/>
      <c r="Q142" s="9"/>
      <c r="R142" s="9"/>
    </row>
    <row r="143" spans="9:18" s="7" customFormat="1" x14ac:dyDescent="0.2">
      <c r="I143" s="5"/>
      <c r="Q143" s="9"/>
      <c r="R143" s="9"/>
    </row>
    <row r="144" spans="9:18" s="7" customFormat="1" x14ac:dyDescent="0.2">
      <c r="I144" s="5"/>
      <c r="Q144" s="9"/>
      <c r="R144" s="9"/>
    </row>
    <row r="145" spans="9:18" s="7" customFormat="1" x14ac:dyDescent="0.2">
      <c r="I145" s="5"/>
      <c r="Q145" s="9"/>
      <c r="R145" s="9"/>
    </row>
    <row r="146" spans="9:18" s="7" customFormat="1" x14ac:dyDescent="0.2">
      <c r="I146" s="5"/>
      <c r="Q146" s="9"/>
      <c r="R146" s="9"/>
    </row>
    <row r="147" spans="9:18" s="7" customFormat="1" x14ac:dyDescent="0.2">
      <c r="I147" s="5"/>
      <c r="Q147" s="9"/>
      <c r="R147" s="9"/>
    </row>
    <row r="148" spans="9:18" s="7" customFormat="1" x14ac:dyDescent="0.2">
      <c r="I148" s="5"/>
      <c r="Q148" s="9"/>
      <c r="R148" s="9"/>
    </row>
    <row r="149" spans="9:18" s="7" customFormat="1" x14ac:dyDescent="0.2">
      <c r="I149" s="5"/>
      <c r="Q149" s="9"/>
      <c r="R149" s="9"/>
    </row>
  </sheetData>
  <mergeCells count="9">
    <mergeCell ref="C77:N77"/>
    <mergeCell ref="B78:O78"/>
    <mergeCell ref="N80:O80"/>
    <mergeCell ref="A6:P6"/>
    <mergeCell ref="A7:P7"/>
    <mergeCell ref="A8:P8"/>
    <mergeCell ref="A9:P9"/>
    <mergeCell ref="E75:L75"/>
    <mergeCell ref="E76:L76"/>
  </mergeCells>
  <printOptions horizontalCentered="1"/>
  <pageMargins left="0.12" right="0.12" top="0.39370078740157483" bottom="0.39370078740157483" header="0.39370078740157483" footer="0.39370078740157483"/>
  <pageSetup scale="58" orientation="landscape" r:id="rId1"/>
  <headerFooter alignWithMargins="0"/>
  <rowBreaks count="1" manualBreakCount="1">
    <brk id="63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04341-EB88-4ACD-BD60-A7CB434C6CF4}">
  <sheetPr>
    <tabColor rgb="FF660066"/>
  </sheetPr>
  <dimension ref="A6:V408"/>
  <sheetViews>
    <sheetView view="pageBreakPreview" topLeftCell="A233" zoomScale="60" zoomScaleNormal="100" workbookViewId="0">
      <selection activeCell="F404" sqref="F404"/>
    </sheetView>
  </sheetViews>
  <sheetFormatPr baseColWidth="10" defaultColWidth="11.44140625" defaultRowHeight="11.4" x14ac:dyDescent="0.2"/>
  <cols>
    <col min="1" max="1" width="24.33203125" style="52" customWidth="1"/>
    <col min="2" max="2" width="13.88671875" style="52" customWidth="1"/>
    <col min="3" max="3" width="13.33203125" style="52" customWidth="1"/>
    <col min="4" max="4" width="12.6640625" style="52" customWidth="1"/>
    <col min="5" max="5" width="12.88671875" style="52" customWidth="1"/>
    <col min="6" max="6" width="11.6640625" style="52" customWidth="1"/>
    <col min="7" max="7" width="11.88671875" style="52" customWidth="1"/>
    <col min="8" max="8" width="16.109375" style="52" customWidth="1"/>
    <col min="9" max="9" width="19.109375" style="52" customWidth="1"/>
    <col min="10" max="11" width="13.33203125" style="52" customWidth="1"/>
    <col min="12" max="12" width="12.88671875" style="52" bestFit="1" customWidth="1"/>
    <col min="13" max="13" width="12.33203125" style="52" customWidth="1"/>
    <col min="14" max="14" width="14" style="77" customWidth="1"/>
    <col min="15" max="15" width="22.88671875" style="52" bestFit="1" customWidth="1"/>
    <col min="16" max="16" width="13.88671875" style="52" bestFit="1" customWidth="1"/>
    <col min="17" max="17" width="2.5546875" style="52" customWidth="1"/>
    <col min="18" max="18" width="13.6640625" style="53" customWidth="1"/>
    <col min="19" max="19" width="15.5546875" style="53" bestFit="1" customWidth="1"/>
    <col min="20" max="20" width="11.44140625" style="52"/>
    <col min="21" max="21" width="13.6640625" style="52" bestFit="1" customWidth="1"/>
    <col min="22" max="22" width="12.33203125" style="52" bestFit="1" customWidth="1"/>
    <col min="23" max="16384" width="11.44140625" style="52"/>
  </cols>
  <sheetData>
    <row r="6" spans="1:20" ht="13.8" x14ac:dyDescent="0.25">
      <c r="A6" s="190" t="s">
        <v>125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20" ht="13.8" x14ac:dyDescent="0.25">
      <c r="A7" s="191" t="s">
        <v>122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20" ht="13.2" x14ac:dyDescent="0.25">
      <c r="A8" s="198" t="s">
        <v>126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20" ht="13.8" thickBot="1" x14ac:dyDescent="0.3">
      <c r="A9" s="199" t="s">
        <v>127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</row>
    <row r="10" spans="1:20" s="45" customFormat="1" ht="10.199999999999999" x14ac:dyDescent="0.2">
      <c r="A10" s="42"/>
      <c r="B10" s="44"/>
      <c r="C10" s="44" t="s">
        <v>62</v>
      </c>
      <c r="D10" s="44" t="s">
        <v>62</v>
      </c>
      <c r="E10" s="44"/>
      <c r="F10" s="12" t="s">
        <v>84</v>
      </c>
      <c r="G10" s="44" t="s">
        <v>53</v>
      </c>
      <c r="H10" s="43" t="s">
        <v>54</v>
      </c>
      <c r="I10" s="43" t="s">
        <v>67</v>
      </c>
      <c r="J10" s="43" t="s">
        <v>55</v>
      </c>
      <c r="K10" s="43" t="s">
        <v>72</v>
      </c>
      <c r="L10" s="43" t="s">
        <v>62</v>
      </c>
      <c r="M10" s="43" t="s">
        <v>72</v>
      </c>
      <c r="N10" s="104" t="s">
        <v>91</v>
      </c>
      <c r="O10" s="43" t="s">
        <v>99</v>
      </c>
      <c r="P10" s="44"/>
      <c r="R10" s="63"/>
      <c r="S10" s="63"/>
    </row>
    <row r="11" spans="1:20" s="45" customFormat="1" ht="11.25" customHeight="1" x14ac:dyDescent="0.25">
      <c r="A11" s="46" t="s">
        <v>56</v>
      </c>
      <c r="B11" s="48" t="s">
        <v>46</v>
      </c>
      <c r="C11" s="48" t="s">
        <v>63</v>
      </c>
      <c r="D11" s="48" t="s">
        <v>58</v>
      </c>
      <c r="E11" s="48" t="s">
        <v>59</v>
      </c>
      <c r="F11" s="73" t="s">
        <v>85</v>
      </c>
      <c r="G11" s="48" t="s">
        <v>59</v>
      </c>
      <c r="H11" s="47" t="s">
        <v>60</v>
      </c>
      <c r="I11" s="47" t="s">
        <v>68</v>
      </c>
      <c r="J11" s="47" t="s">
        <v>61</v>
      </c>
      <c r="K11" s="47" t="s">
        <v>73</v>
      </c>
      <c r="L11" s="47" t="s">
        <v>64</v>
      </c>
      <c r="M11" s="47" t="s">
        <v>74</v>
      </c>
      <c r="N11" s="105" t="s">
        <v>57</v>
      </c>
      <c r="O11" s="47" t="s">
        <v>97</v>
      </c>
      <c r="P11" s="48" t="s">
        <v>52</v>
      </c>
      <c r="R11" s="63"/>
      <c r="S11" s="63"/>
    </row>
    <row r="12" spans="1:20" s="45" customFormat="1" ht="11.25" customHeight="1" thickBot="1" x14ac:dyDescent="0.25">
      <c r="A12" s="49"/>
      <c r="B12" s="50"/>
      <c r="C12" s="50" t="s">
        <v>57</v>
      </c>
      <c r="D12" s="50"/>
      <c r="E12" s="50"/>
      <c r="F12" s="74" t="s">
        <v>86</v>
      </c>
      <c r="G12" s="50"/>
      <c r="H12" s="50"/>
      <c r="I12" s="50" t="s">
        <v>69</v>
      </c>
      <c r="J12" s="50"/>
      <c r="K12" s="50"/>
      <c r="L12" s="50"/>
      <c r="M12" s="50"/>
      <c r="N12" s="106" t="s">
        <v>92</v>
      </c>
      <c r="O12" s="90" t="s">
        <v>96</v>
      </c>
      <c r="P12" s="50"/>
      <c r="R12" s="63"/>
      <c r="S12" s="63"/>
    </row>
    <row r="13" spans="1:20" ht="12" x14ac:dyDescent="0.25">
      <c r="A13" s="142"/>
      <c r="B13" s="143"/>
      <c r="C13" s="143"/>
      <c r="D13" s="143"/>
      <c r="E13" s="143"/>
      <c r="F13" s="143"/>
      <c r="G13" s="144"/>
      <c r="H13" s="143"/>
      <c r="I13" s="143"/>
      <c r="J13" s="143"/>
      <c r="K13" s="143"/>
      <c r="L13" s="143"/>
      <c r="M13" s="143"/>
      <c r="N13" s="145"/>
      <c r="O13" s="143"/>
      <c r="P13" s="146"/>
    </row>
    <row r="14" spans="1:20" s="68" customFormat="1" ht="13.2" x14ac:dyDescent="0.25">
      <c r="A14" s="64" t="s">
        <v>0</v>
      </c>
      <c r="B14" s="147">
        <f t="shared" ref="B14:O14" si="0">SUM(B15:B20)</f>
        <v>2140943</v>
      </c>
      <c r="C14" s="147">
        <f t="shared" si="0"/>
        <v>474091</v>
      </c>
      <c r="D14" s="147">
        <f t="shared" si="0"/>
        <v>40995</v>
      </c>
      <c r="E14" s="147">
        <f t="shared" si="0"/>
        <v>66976</v>
      </c>
      <c r="F14" s="147">
        <f t="shared" si="0"/>
        <v>5897</v>
      </c>
      <c r="G14" s="147">
        <f t="shared" si="0"/>
        <v>13023</v>
      </c>
      <c r="H14" s="147">
        <f t="shared" si="0"/>
        <v>20972</v>
      </c>
      <c r="I14" s="147">
        <f t="shared" si="0"/>
        <v>153342</v>
      </c>
      <c r="J14" s="147">
        <f t="shared" si="0"/>
        <v>189200</v>
      </c>
      <c r="K14" s="147">
        <f t="shared" si="0"/>
        <v>0</v>
      </c>
      <c r="L14" s="147">
        <f t="shared" si="0"/>
        <v>-1811</v>
      </c>
      <c r="M14" s="147">
        <f t="shared" si="0"/>
        <v>0</v>
      </c>
      <c r="N14" s="147">
        <f t="shared" si="0"/>
        <v>52633</v>
      </c>
      <c r="O14" s="147">
        <f t="shared" si="0"/>
        <v>62</v>
      </c>
      <c r="P14" s="148">
        <f>SUM(B14:O14)</f>
        <v>3156323</v>
      </c>
      <c r="R14" s="69"/>
      <c r="S14" s="69"/>
    </row>
    <row r="15" spans="1:20" x14ac:dyDescent="0.2">
      <c r="A15" s="94" t="s">
        <v>128</v>
      </c>
      <c r="B15" s="20">
        <v>2140943</v>
      </c>
      <c r="C15" s="20">
        <v>474091</v>
      </c>
      <c r="D15" s="20">
        <v>40995</v>
      </c>
      <c r="E15" s="20">
        <v>66976</v>
      </c>
      <c r="F15" s="20">
        <v>5897</v>
      </c>
      <c r="G15" s="20">
        <v>13023</v>
      </c>
      <c r="H15" s="20">
        <v>20972</v>
      </c>
      <c r="I15" s="20">
        <v>153342</v>
      </c>
      <c r="J15" s="20">
        <v>189200</v>
      </c>
      <c r="K15" s="20">
        <v>0</v>
      </c>
      <c r="L15" s="29">
        <v>-1811</v>
      </c>
      <c r="M15" s="20">
        <v>0</v>
      </c>
      <c r="N15" s="29">
        <v>52633</v>
      </c>
      <c r="O15" s="29">
        <v>62</v>
      </c>
      <c r="P15" s="76">
        <f t="shared" ref="P15:P89" si="1">SUM(B15:O15)</f>
        <v>3156323</v>
      </c>
      <c r="T15" s="53"/>
    </row>
    <row r="16" spans="1:20" x14ac:dyDescent="0.2">
      <c r="A16" s="94" t="s">
        <v>94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9"/>
      <c r="M16" s="20"/>
      <c r="N16" s="29"/>
      <c r="O16" s="29"/>
      <c r="P16" s="76">
        <f t="shared" si="1"/>
        <v>0</v>
      </c>
      <c r="T16" s="53"/>
    </row>
    <row r="17" spans="1:20" x14ac:dyDescent="0.2">
      <c r="A17" s="75" t="s">
        <v>79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60"/>
      <c r="M17" s="51"/>
      <c r="N17" s="60"/>
      <c r="O17" s="60"/>
      <c r="P17" s="76">
        <f t="shared" si="1"/>
        <v>0</v>
      </c>
      <c r="T17" s="53"/>
    </row>
    <row r="18" spans="1:20" x14ac:dyDescent="0.2">
      <c r="A18" s="75" t="s">
        <v>80</v>
      </c>
      <c r="B18" s="51"/>
      <c r="C18" s="51"/>
      <c r="D18" s="51"/>
      <c r="E18" s="51"/>
      <c r="F18" s="51"/>
      <c r="G18" s="51"/>
      <c r="H18" s="51"/>
      <c r="I18" s="51"/>
      <c r="J18" s="60"/>
      <c r="K18" s="51"/>
      <c r="L18" s="60"/>
      <c r="M18" s="51"/>
      <c r="N18" s="60"/>
      <c r="O18" s="60"/>
      <c r="P18" s="76">
        <f t="shared" si="1"/>
        <v>0</v>
      </c>
      <c r="T18" s="53"/>
    </row>
    <row r="19" spans="1:20" x14ac:dyDescent="0.2">
      <c r="A19" s="75" t="s">
        <v>81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60"/>
      <c r="M19" s="51"/>
      <c r="N19" s="60"/>
      <c r="O19" s="60"/>
      <c r="P19" s="76">
        <f t="shared" si="1"/>
        <v>0</v>
      </c>
      <c r="T19" s="53"/>
    </row>
    <row r="20" spans="1:20" x14ac:dyDescent="0.2">
      <c r="A20" s="75" t="s">
        <v>82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60"/>
      <c r="M20" s="51"/>
      <c r="N20" s="60"/>
      <c r="O20" s="60"/>
      <c r="P20" s="76">
        <f t="shared" si="1"/>
        <v>0</v>
      </c>
      <c r="T20" s="53"/>
    </row>
    <row r="21" spans="1:20" s="68" customFormat="1" ht="13.2" x14ac:dyDescent="0.25">
      <c r="A21" s="64" t="s">
        <v>1</v>
      </c>
      <c r="B21" s="147">
        <f t="shared" ref="B21:O21" si="2">SUM(B22:B27)</f>
        <v>3822386</v>
      </c>
      <c r="C21" s="147">
        <f t="shared" si="2"/>
        <v>846431</v>
      </c>
      <c r="D21" s="147">
        <f t="shared" si="2"/>
        <v>73191</v>
      </c>
      <c r="E21" s="147">
        <f t="shared" si="2"/>
        <v>119577</v>
      </c>
      <c r="F21" s="147">
        <f t="shared" si="2"/>
        <v>10529</v>
      </c>
      <c r="G21" s="147">
        <f t="shared" si="2"/>
        <v>23251</v>
      </c>
      <c r="H21" s="147">
        <f t="shared" si="2"/>
        <v>53084</v>
      </c>
      <c r="I21" s="147">
        <f t="shared" si="2"/>
        <v>206842</v>
      </c>
      <c r="J21" s="147">
        <f t="shared" si="2"/>
        <v>161539</v>
      </c>
      <c r="K21" s="147">
        <f t="shared" si="2"/>
        <v>0</v>
      </c>
      <c r="L21" s="147">
        <f t="shared" si="2"/>
        <v>355911</v>
      </c>
      <c r="M21" s="147">
        <f t="shared" si="2"/>
        <v>0</v>
      </c>
      <c r="N21" s="147">
        <f t="shared" si="2"/>
        <v>111226</v>
      </c>
      <c r="O21" s="147">
        <f t="shared" si="2"/>
        <v>81</v>
      </c>
      <c r="P21" s="148">
        <f t="shared" si="1"/>
        <v>5784048</v>
      </c>
      <c r="R21" s="69"/>
      <c r="S21" s="69"/>
    </row>
    <row r="22" spans="1:20" x14ac:dyDescent="0.2">
      <c r="A22" s="94" t="s">
        <v>128</v>
      </c>
      <c r="B22" s="20">
        <v>3822386</v>
      </c>
      <c r="C22" s="20">
        <v>846431</v>
      </c>
      <c r="D22" s="20">
        <v>73191</v>
      </c>
      <c r="E22" s="20">
        <v>119577</v>
      </c>
      <c r="F22" s="20">
        <v>10529</v>
      </c>
      <c r="G22" s="20">
        <v>23251</v>
      </c>
      <c r="H22" s="20">
        <v>53084</v>
      </c>
      <c r="I22" s="20">
        <v>206842</v>
      </c>
      <c r="J22" s="20">
        <v>161539</v>
      </c>
      <c r="K22" s="20">
        <v>0</v>
      </c>
      <c r="L22" s="29">
        <v>355911</v>
      </c>
      <c r="M22" s="20">
        <v>0</v>
      </c>
      <c r="N22" s="29">
        <v>111226</v>
      </c>
      <c r="O22" s="29">
        <v>81</v>
      </c>
      <c r="P22" s="76">
        <f t="shared" si="1"/>
        <v>5784048</v>
      </c>
      <c r="Q22" s="65"/>
      <c r="T22" s="53"/>
    </row>
    <row r="23" spans="1:20" x14ac:dyDescent="0.2">
      <c r="A23" s="94" t="s">
        <v>94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9"/>
      <c r="M23" s="20"/>
      <c r="N23" s="29"/>
      <c r="O23" s="29"/>
      <c r="P23" s="76">
        <f t="shared" si="1"/>
        <v>0</v>
      </c>
      <c r="Q23" s="65"/>
      <c r="T23" s="53"/>
    </row>
    <row r="24" spans="1:20" x14ac:dyDescent="0.2">
      <c r="A24" s="75" t="s">
        <v>79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60"/>
      <c r="M24" s="51"/>
      <c r="N24" s="60"/>
      <c r="O24" s="60"/>
      <c r="P24" s="76">
        <f t="shared" si="1"/>
        <v>0</v>
      </c>
      <c r="Q24" s="65"/>
      <c r="T24" s="53"/>
    </row>
    <row r="25" spans="1:20" x14ac:dyDescent="0.2">
      <c r="A25" s="75" t="s">
        <v>80</v>
      </c>
      <c r="B25" s="51"/>
      <c r="C25" s="51"/>
      <c r="D25" s="51"/>
      <c r="E25" s="51"/>
      <c r="F25" s="51"/>
      <c r="G25" s="51"/>
      <c r="H25" s="51"/>
      <c r="I25" s="51"/>
      <c r="J25" s="60"/>
      <c r="K25" s="51"/>
      <c r="L25" s="60"/>
      <c r="M25" s="51"/>
      <c r="N25" s="60"/>
      <c r="O25" s="60"/>
      <c r="P25" s="76">
        <f t="shared" si="1"/>
        <v>0</v>
      </c>
      <c r="Q25" s="65"/>
      <c r="T25" s="53"/>
    </row>
    <row r="26" spans="1:20" x14ac:dyDescent="0.2">
      <c r="A26" s="75" t="s">
        <v>81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60"/>
      <c r="M26" s="51"/>
      <c r="N26" s="60"/>
      <c r="O26" s="60"/>
      <c r="P26" s="76">
        <f t="shared" si="1"/>
        <v>0</v>
      </c>
      <c r="Q26" s="65"/>
      <c r="T26" s="53"/>
    </row>
    <row r="27" spans="1:20" x14ac:dyDescent="0.2">
      <c r="A27" s="75" t="s">
        <v>82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60"/>
      <c r="M27" s="51"/>
      <c r="N27" s="60"/>
      <c r="O27" s="60"/>
      <c r="P27" s="76">
        <f t="shared" si="1"/>
        <v>0</v>
      </c>
      <c r="Q27" s="65"/>
      <c r="T27" s="53"/>
    </row>
    <row r="28" spans="1:20" ht="13.2" x14ac:dyDescent="0.25">
      <c r="A28" s="64" t="s">
        <v>2</v>
      </c>
      <c r="B28" s="147">
        <f t="shared" ref="B28:O28" si="3">SUM(B29:B34)</f>
        <v>26508786</v>
      </c>
      <c r="C28" s="147">
        <f t="shared" si="3"/>
        <v>5870127</v>
      </c>
      <c r="D28" s="147">
        <f t="shared" si="3"/>
        <v>507592</v>
      </c>
      <c r="E28" s="147">
        <f t="shared" si="3"/>
        <v>829285</v>
      </c>
      <c r="F28" s="147">
        <f t="shared" si="3"/>
        <v>73020</v>
      </c>
      <c r="G28" s="147">
        <f t="shared" si="3"/>
        <v>161251</v>
      </c>
      <c r="H28" s="147">
        <f t="shared" si="3"/>
        <v>53083</v>
      </c>
      <c r="I28" s="147">
        <f t="shared" si="3"/>
        <v>1133622</v>
      </c>
      <c r="J28" s="147">
        <f>SUM(J29:J34)</f>
        <v>205284</v>
      </c>
      <c r="K28" s="147">
        <f t="shared" si="3"/>
        <v>37</v>
      </c>
      <c r="L28" s="147">
        <f t="shared" si="3"/>
        <v>1809081</v>
      </c>
      <c r="M28" s="147">
        <f t="shared" si="3"/>
        <v>0</v>
      </c>
      <c r="N28" s="147">
        <f t="shared" si="3"/>
        <v>2307063</v>
      </c>
      <c r="O28" s="147">
        <f t="shared" si="3"/>
        <v>40973</v>
      </c>
      <c r="P28" s="148">
        <f t="shared" si="1"/>
        <v>39499204</v>
      </c>
      <c r="Q28" s="65"/>
      <c r="T28" s="53"/>
    </row>
    <row r="29" spans="1:20" x14ac:dyDescent="0.2">
      <c r="A29" s="94" t="s">
        <v>128</v>
      </c>
      <c r="B29" s="20">
        <v>26508786</v>
      </c>
      <c r="C29" s="20">
        <v>5870127</v>
      </c>
      <c r="D29" s="20">
        <v>507592</v>
      </c>
      <c r="E29" s="20">
        <v>829285</v>
      </c>
      <c r="F29" s="20">
        <v>73020</v>
      </c>
      <c r="G29" s="20">
        <v>161251</v>
      </c>
      <c r="H29" s="20">
        <v>53083</v>
      </c>
      <c r="I29" s="20">
        <v>1133622</v>
      </c>
      <c r="J29" s="20">
        <v>205284</v>
      </c>
      <c r="K29" s="20">
        <v>37</v>
      </c>
      <c r="L29" s="29">
        <v>1809081</v>
      </c>
      <c r="M29" s="20">
        <v>0</v>
      </c>
      <c r="N29" s="29">
        <v>2307063</v>
      </c>
      <c r="O29" s="29">
        <v>40973</v>
      </c>
      <c r="P29" s="76">
        <f t="shared" si="1"/>
        <v>39499204</v>
      </c>
      <c r="T29" s="53"/>
    </row>
    <row r="30" spans="1:20" x14ac:dyDescent="0.2">
      <c r="A30" s="94" t="s">
        <v>94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9"/>
      <c r="M30" s="20"/>
      <c r="N30" s="29"/>
      <c r="O30" s="29"/>
      <c r="P30" s="76">
        <f t="shared" si="1"/>
        <v>0</v>
      </c>
      <c r="T30" s="53"/>
    </row>
    <row r="31" spans="1:20" x14ac:dyDescent="0.2">
      <c r="A31" s="75" t="s">
        <v>79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60"/>
      <c r="M31" s="51"/>
      <c r="N31" s="60"/>
      <c r="O31" s="60"/>
      <c r="P31" s="76">
        <f t="shared" si="1"/>
        <v>0</v>
      </c>
      <c r="T31" s="53"/>
    </row>
    <row r="32" spans="1:20" x14ac:dyDescent="0.2">
      <c r="A32" s="75" t="s">
        <v>80</v>
      </c>
      <c r="B32" s="51"/>
      <c r="C32" s="51"/>
      <c r="D32" s="51"/>
      <c r="E32" s="51"/>
      <c r="F32" s="51"/>
      <c r="G32" s="51"/>
      <c r="H32" s="51"/>
      <c r="I32" s="60"/>
      <c r="J32" s="60"/>
      <c r="K32" s="51"/>
      <c r="L32" s="60"/>
      <c r="M32" s="51"/>
      <c r="N32" s="60"/>
      <c r="O32" s="60"/>
      <c r="P32" s="76">
        <f t="shared" si="1"/>
        <v>0</v>
      </c>
      <c r="T32" s="53"/>
    </row>
    <row r="33" spans="1:20" x14ac:dyDescent="0.2">
      <c r="A33" s="75" t="s">
        <v>81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60"/>
      <c r="M33" s="51"/>
      <c r="N33" s="60"/>
      <c r="O33" s="60"/>
      <c r="P33" s="76">
        <f t="shared" si="1"/>
        <v>0</v>
      </c>
      <c r="T33" s="53"/>
    </row>
    <row r="34" spans="1:20" x14ac:dyDescent="0.2">
      <c r="A34" s="75" t="s">
        <v>82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60"/>
      <c r="M34" s="51"/>
      <c r="N34" s="60"/>
      <c r="O34" s="60"/>
      <c r="P34" s="76">
        <f t="shared" si="1"/>
        <v>0</v>
      </c>
      <c r="T34" s="53"/>
    </row>
    <row r="35" spans="1:20" ht="13.2" x14ac:dyDescent="0.25">
      <c r="A35" s="64" t="s">
        <v>3</v>
      </c>
      <c r="B35" s="147">
        <f t="shared" ref="B35:O35" si="4">SUM(B36:B41)</f>
        <v>2086456</v>
      </c>
      <c r="C35" s="147">
        <f t="shared" si="4"/>
        <v>462026</v>
      </c>
      <c r="D35" s="147">
        <f t="shared" si="4"/>
        <v>39952</v>
      </c>
      <c r="E35" s="147">
        <f t="shared" si="4"/>
        <v>65272</v>
      </c>
      <c r="F35" s="147">
        <f t="shared" si="4"/>
        <v>5747</v>
      </c>
      <c r="G35" s="147">
        <f t="shared" si="4"/>
        <v>12692</v>
      </c>
      <c r="H35" s="147">
        <f t="shared" si="4"/>
        <v>20972</v>
      </c>
      <c r="I35" s="147">
        <f t="shared" si="4"/>
        <v>137181</v>
      </c>
      <c r="J35" s="147">
        <f t="shared" si="4"/>
        <v>168878</v>
      </c>
      <c r="K35" s="147">
        <f t="shared" si="4"/>
        <v>0</v>
      </c>
      <c r="L35" s="147">
        <f t="shared" si="4"/>
        <v>870</v>
      </c>
      <c r="M35" s="147">
        <f t="shared" si="4"/>
        <v>0</v>
      </c>
      <c r="N35" s="147">
        <f t="shared" si="4"/>
        <v>55897</v>
      </c>
      <c r="O35" s="147">
        <f t="shared" si="4"/>
        <v>0</v>
      </c>
      <c r="P35" s="148">
        <f t="shared" si="1"/>
        <v>3055943</v>
      </c>
      <c r="T35" s="53"/>
    </row>
    <row r="36" spans="1:20" x14ac:dyDescent="0.2">
      <c r="A36" s="94" t="s">
        <v>128</v>
      </c>
      <c r="B36" s="20">
        <v>2086456</v>
      </c>
      <c r="C36" s="20">
        <v>462026</v>
      </c>
      <c r="D36" s="20">
        <v>39952</v>
      </c>
      <c r="E36" s="20">
        <v>65272</v>
      </c>
      <c r="F36" s="20">
        <v>5747</v>
      </c>
      <c r="G36" s="20">
        <v>12692</v>
      </c>
      <c r="H36" s="20">
        <v>20972</v>
      </c>
      <c r="I36" s="20">
        <v>137181</v>
      </c>
      <c r="J36" s="20">
        <v>168878</v>
      </c>
      <c r="K36" s="20">
        <v>0</v>
      </c>
      <c r="L36" s="29">
        <v>870</v>
      </c>
      <c r="M36" s="20">
        <v>0</v>
      </c>
      <c r="N36" s="77">
        <v>55897</v>
      </c>
      <c r="O36" s="29">
        <v>0</v>
      </c>
      <c r="P36" s="76">
        <f t="shared" si="1"/>
        <v>3055943</v>
      </c>
      <c r="T36" s="53"/>
    </row>
    <row r="37" spans="1:20" x14ac:dyDescent="0.2">
      <c r="A37" s="94" t="s">
        <v>94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9"/>
      <c r="M37" s="20"/>
      <c r="N37" s="29"/>
      <c r="O37" s="29"/>
      <c r="P37" s="76">
        <f t="shared" si="1"/>
        <v>0</v>
      </c>
      <c r="T37" s="53"/>
    </row>
    <row r="38" spans="1:20" x14ac:dyDescent="0.2">
      <c r="A38" s="75" t="s">
        <v>79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60"/>
      <c r="M38" s="51"/>
      <c r="N38" s="60"/>
      <c r="O38" s="60"/>
      <c r="P38" s="76">
        <f t="shared" si="1"/>
        <v>0</v>
      </c>
      <c r="T38" s="53"/>
    </row>
    <row r="39" spans="1:20" x14ac:dyDescent="0.2">
      <c r="A39" s="75" t="s">
        <v>80</v>
      </c>
      <c r="B39" s="51"/>
      <c r="C39" s="51"/>
      <c r="D39" s="51"/>
      <c r="E39" s="51"/>
      <c r="F39" s="51"/>
      <c r="G39" s="51"/>
      <c r="H39" s="51"/>
      <c r="I39" s="60"/>
      <c r="J39" s="60"/>
      <c r="K39" s="51"/>
      <c r="L39" s="60"/>
      <c r="M39" s="51"/>
      <c r="N39" s="60"/>
      <c r="O39" s="60"/>
      <c r="P39" s="76">
        <f t="shared" si="1"/>
        <v>0</v>
      </c>
      <c r="T39" s="53"/>
    </row>
    <row r="40" spans="1:20" x14ac:dyDescent="0.2">
      <c r="A40" s="75" t="s">
        <v>81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60"/>
      <c r="M40" s="51"/>
      <c r="N40" s="60"/>
      <c r="O40" s="60"/>
      <c r="P40" s="76">
        <f t="shared" si="1"/>
        <v>0</v>
      </c>
      <c r="T40" s="53"/>
    </row>
    <row r="41" spans="1:20" x14ac:dyDescent="0.2">
      <c r="A41" s="75" t="s">
        <v>82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60"/>
      <c r="M41" s="51"/>
      <c r="N41" s="60"/>
      <c r="O41" s="60"/>
      <c r="P41" s="76">
        <f t="shared" si="1"/>
        <v>0</v>
      </c>
      <c r="T41" s="53"/>
    </row>
    <row r="42" spans="1:20" ht="13.2" x14ac:dyDescent="0.25">
      <c r="A42" s="64" t="s">
        <v>4</v>
      </c>
      <c r="B42" s="147">
        <f t="shared" ref="B42:O42" si="5">SUM(B43:B48)</f>
        <v>1701109</v>
      </c>
      <c r="C42" s="147">
        <f t="shared" si="5"/>
        <v>376694</v>
      </c>
      <c r="D42" s="147">
        <f t="shared" si="5"/>
        <v>32573</v>
      </c>
      <c r="E42" s="147">
        <f t="shared" si="5"/>
        <v>53217</v>
      </c>
      <c r="F42" s="147">
        <f t="shared" si="5"/>
        <v>4686</v>
      </c>
      <c r="G42" s="147">
        <f t="shared" si="5"/>
        <v>10348</v>
      </c>
      <c r="H42" s="147">
        <f t="shared" si="5"/>
        <v>20972</v>
      </c>
      <c r="I42" s="147">
        <f t="shared" si="5"/>
        <v>233034</v>
      </c>
      <c r="J42" s="147">
        <f t="shared" si="5"/>
        <v>352111</v>
      </c>
      <c r="K42" s="147">
        <f t="shared" si="5"/>
        <v>0</v>
      </c>
      <c r="L42" s="147">
        <f t="shared" si="5"/>
        <v>61520</v>
      </c>
      <c r="M42" s="147">
        <f t="shared" si="5"/>
        <v>0</v>
      </c>
      <c r="N42" s="147">
        <f t="shared" si="5"/>
        <v>55966</v>
      </c>
      <c r="O42" s="147">
        <f t="shared" si="5"/>
        <v>104</v>
      </c>
      <c r="P42" s="148">
        <f t="shared" si="1"/>
        <v>2902334</v>
      </c>
      <c r="T42" s="53"/>
    </row>
    <row r="43" spans="1:20" x14ac:dyDescent="0.2">
      <c r="A43" s="94" t="s">
        <v>128</v>
      </c>
      <c r="B43" s="20">
        <v>1701109</v>
      </c>
      <c r="C43" s="20">
        <v>376694</v>
      </c>
      <c r="D43" s="20">
        <v>32573</v>
      </c>
      <c r="E43" s="20">
        <v>53217</v>
      </c>
      <c r="F43" s="20">
        <v>4686</v>
      </c>
      <c r="G43" s="20">
        <v>10348</v>
      </c>
      <c r="H43" s="20">
        <v>20972</v>
      </c>
      <c r="I43" s="20">
        <v>233034</v>
      </c>
      <c r="J43" s="20">
        <v>352111</v>
      </c>
      <c r="K43" s="20">
        <v>0</v>
      </c>
      <c r="L43" s="29">
        <v>61520</v>
      </c>
      <c r="M43" s="20">
        <v>0</v>
      </c>
      <c r="N43" s="77">
        <v>55966</v>
      </c>
      <c r="O43" s="29">
        <v>104</v>
      </c>
      <c r="P43" s="76">
        <f t="shared" si="1"/>
        <v>2902334</v>
      </c>
      <c r="T43" s="53"/>
    </row>
    <row r="44" spans="1:20" x14ac:dyDescent="0.2">
      <c r="A44" s="94" t="s">
        <v>94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9"/>
      <c r="M44" s="20"/>
      <c r="N44" s="29"/>
      <c r="O44" s="29"/>
      <c r="P44" s="76">
        <f t="shared" si="1"/>
        <v>0</v>
      </c>
      <c r="T44" s="53"/>
    </row>
    <row r="45" spans="1:20" x14ac:dyDescent="0.2">
      <c r="A45" s="75" t="s">
        <v>79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60"/>
      <c r="M45" s="51"/>
      <c r="N45" s="60"/>
      <c r="O45" s="60"/>
      <c r="P45" s="76">
        <f t="shared" si="1"/>
        <v>0</v>
      </c>
      <c r="T45" s="53"/>
    </row>
    <row r="46" spans="1:20" x14ac:dyDescent="0.2">
      <c r="A46" s="75" t="s">
        <v>80</v>
      </c>
      <c r="B46" s="51"/>
      <c r="C46" s="51"/>
      <c r="D46" s="51"/>
      <c r="E46" s="51"/>
      <c r="F46" s="51"/>
      <c r="G46" s="51"/>
      <c r="H46" s="51"/>
      <c r="I46" s="60"/>
      <c r="J46" s="60"/>
      <c r="K46" s="51"/>
      <c r="L46" s="60"/>
      <c r="M46" s="51"/>
      <c r="N46" s="60"/>
      <c r="O46" s="60"/>
      <c r="P46" s="76">
        <f t="shared" si="1"/>
        <v>0</v>
      </c>
      <c r="T46" s="53"/>
    </row>
    <row r="47" spans="1:20" x14ac:dyDescent="0.2">
      <c r="A47" s="75" t="s">
        <v>81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60"/>
      <c r="M47" s="51"/>
      <c r="N47" s="60"/>
      <c r="O47" s="60"/>
      <c r="P47" s="76">
        <f t="shared" si="1"/>
        <v>0</v>
      </c>
      <c r="T47" s="53"/>
    </row>
    <row r="48" spans="1:20" x14ac:dyDescent="0.2">
      <c r="A48" s="75" t="s">
        <v>82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60"/>
      <c r="M48" s="51"/>
      <c r="N48" s="60"/>
      <c r="O48" s="60"/>
      <c r="P48" s="76">
        <f t="shared" si="1"/>
        <v>0</v>
      </c>
      <c r="T48" s="53"/>
    </row>
    <row r="49" spans="1:20" ht="13.2" x14ac:dyDescent="0.25">
      <c r="A49" s="64" t="s">
        <v>5</v>
      </c>
      <c r="B49" s="147">
        <f t="shared" ref="B49:O49" si="6">SUM(B50:B55)</f>
        <v>1889195</v>
      </c>
      <c r="C49" s="147">
        <f t="shared" si="6"/>
        <v>418344</v>
      </c>
      <c r="D49" s="147">
        <f t="shared" si="6"/>
        <v>36174</v>
      </c>
      <c r="E49" s="147">
        <f t="shared" si="6"/>
        <v>59100</v>
      </c>
      <c r="F49" s="147">
        <f t="shared" si="6"/>
        <v>5204</v>
      </c>
      <c r="G49" s="147">
        <f t="shared" si="6"/>
        <v>11492</v>
      </c>
      <c r="H49" s="147">
        <f t="shared" si="6"/>
        <v>20972</v>
      </c>
      <c r="I49" s="147">
        <f t="shared" si="6"/>
        <v>166637</v>
      </c>
      <c r="J49" s="147">
        <f t="shared" si="6"/>
        <v>224558</v>
      </c>
      <c r="K49" s="147">
        <f t="shared" si="6"/>
        <v>0</v>
      </c>
      <c r="L49" s="147">
        <f t="shared" si="6"/>
        <v>0</v>
      </c>
      <c r="M49" s="147">
        <f t="shared" si="6"/>
        <v>0</v>
      </c>
      <c r="N49" s="147">
        <f t="shared" si="6"/>
        <v>63250</v>
      </c>
      <c r="O49" s="147">
        <f t="shared" si="6"/>
        <v>0</v>
      </c>
      <c r="P49" s="148">
        <f t="shared" si="1"/>
        <v>2894926</v>
      </c>
      <c r="T49" s="53"/>
    </row>
    <row r="50" spans="1:20" x14ac:dyDescent="0.2">
      <c r="A50" s="94" t="s">
        <v>128</v>
      </c>
      <c r="B50" s="20">
        <v>1889195</v>
      </c>
      <c r="C50" s="20">
        <v>418344</v>
      </c>
      <c r="D50" s="20">
        <v>36174</v>
      </c>
      <c r="E50" s="20">
        <v>59100</v>
      </c>
      <c r="F50" s="20">
        <v>5204</v>
      </c>
      <c r="G50" s="20">
        <v>11492</v>
      </c>
      <c r="H50" s="20">
        <v>20972</v>
      </c>
      <c r="I50" s="20">
        <v>166637</v>
      </c>
      <c r="J50" s="20">
        <v>224558</v>
      </c>
      <c r="K50" s="20">
        <v>0</v>
      </c>
      <c r="L50" s="29">
        <v>0</v>
      </c>
      <c r="M50" s="20">
        <v>0</v>
      </c>
      <c r="N50" s="77">
        <v>63250</v>
      </c>
      <c r="O50" s="29">
        <v>0</v>
      </c>
      <c r="P50" s="76">
        <f t="shared" si="1"/>
        <v>2894926</v>
      </c>
      <c r="T50" s="53"/>
    </row>
    <row r="51" spans="1:20" x14ac:dyDescent="0.2">
      <c r="A51" s="94" t="s">
        <v>94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9"/>
      <c r="M51" s="20"/>
      <c r="N51" s="29"/>
      <c r="O51" s="29"/>
      <c r="P51" s="76">
        <f t="shared" si="1"/>
        <v>0</v>
      </c>
      <c r="T51" s="53"/>
    </row>
    <row r="52" spans="1:20" x14ac:dyDescent="0.2">
      <c r="A52" s="75" t="s">
        <v>79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60"/>
      <c r="M52" s="51"/>
      <c r="N52" s="60"/>
      <c r="O52" s="60"/>
      <c r="P52" s="76">
        <f t="shared" si="1"/>
        <v>0</v>
      </c>
      <c r="T52" s="53"/>
    </row>
    <row r="53" spans="1:20" x14ac:dyDescent="0.2">
      <c r="A53" s="75" t="s">
        <v>80</v>
      </c>
      <c r="B53" s="51"/>
      <c r="C53" s="51"/>
      <c r="D53" s="51"/>
      <c r="E53" s="51"/>
      <c r="F53" s="51"/>
      <c r="G53" s="51"/>
      <c r="H53" s="51"/>
      <c r="I53" s="60"/>
      <c r="J53" s="60"/>
      <c r="K53" s="51"/>
      <c r="L53" s="60"/>
      <c r="M53" s="51"/>
      <c r="N53" s="60"/>
      <c r="O53" s="60"/>
      <c r="P53" s="76">
        <f t="shared" si="1"/>
        <v>0</v>
      </c>
      <c r="T53" s="53"/>
    </row>
    <row r="54" spans="1:20" x14ac:dyDescent="0.2">
      <c r="A54" s="75" t="s">
        <v>81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60"/>
      <c r="M54" s="51"/>
      <c r="N54" s="60"/>
      <c r="O54" s="60"/>
      <c r="P54" s="76">
        <f t="shared" si="1"/>
        <v>0</v>
      </c>
      <c r="T54" s="53"/>
    </row>
    <row r="55" spans="1:20" x14ac:dyDescent="0.2">
      <c r="A55" s="75" t="s">
        <v>82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60"/>
      <c r="M55" s="51"/>
      <c r="N55" s="60"/>
      <c r="O55" s="60"/>
      <c r="P55" s="76">
        <f t="shared" si="1"/>
        <v>0</v>
      </c>
      <c r="T55" s="53"/>
    </row>
    <row r="56" spans="1:20" ht="13.2" x14ac:dyDescent="0.25">
      <c r="A56" s="64" t="s">
        <v>6</v>
      </c>
      <c r="B56" s="147">
        <f t="shared" ref="B56:O56" si="7">SUM(B57:B62)</f>
        <v>2866545</v>
      </c>
      <c r="C56" s="147">
        <f t="shared" si="7"/>
        <v>634770</v>
      </c>
      <c r="D56" s="147">
        <f t="shared" si="7"/>
        <v>54889</v>
      </c>
      <c r="E56" s="147">
        <f t="shared" si="7"/>
        <v>89675</v>
      </c>
      <c r="F56" s="147">
        <f t="shared" si="7"/>
        <v>7896</v>
      </c>
      <c r="G56" s="147">
        <f t="shared" si="7"/>
        <v>17437</v>
      </c>
      <c r="H56" s="147">
        <f t="shared" si="7"/>
        <v>53084</v>
      </c>
      <c r="I56" s="147">
        <f t="shared" si="7"/>
        <v>181491</v>
      </c>
      <c r="J56" s="147">
        <f t="shared" si="7"/>
        <v>194146</v>
      </c>
      <c r="K56" s="147">
        <f t="shared" si="7"/>
        <v>0</v>
      </c>
      <c r="L56" s="147">
        <f t="shared" si="7"/>
        <v>-1045</v>
      </c>
      <c r="M56" s="147">
        <f t="shared" si="7"/>
        <v>0</v>
      </c>
      <c r="N56" s="147">
        <f t="shared" si="7"/>
        <v>116464</v>
      </c>
      <c r="O56" s="147">
        <f t="shared" si="7"/>
        <v>1150</v>
      </c>
      <c r="P56" s="148">
        <f t="shared" si="1"/>
        <v>4216502</v>
      </c>
      <c r="T56" s="53"/>
    </row>
    <row r="57" spans="1:20" x14ac:dyDescent="0.2">
      <c r="A57" s="94" t="s">
        <v>128</v>
      </c>
      <c r="B57" s="20">
        <v>2866545</v>
      </c>
      <c r="C57" s="20">
        <v>634770</v>
      </c>
      <c r="D57" s="20">
        <v>54889</v>
      </c>
      <c r="E57" s="20">
        <v>89675</v>
      </c>
      <c r="F57" s="20">
        <v>7896</v>
      </c>
      <c r="G57" s="20">
        <v>17437</v>
      </c>
      <c r="H57" s="20">
        <v>53084</v>
      </c>
      <c r="I57" s="20">
        <v>181491</v>
      </c>
      <c r="J57" s="20">
        <v>194146</v>
      </c>
      <c r="K57" s="20">
        <v>0</v>
      </c>
      <c r="L57" s="29">
        <v>-1045</v>
      </c>
      <c r="M57" s="20">
        <v>0</v>
      </c>
      <c r="N57" s="77">
        <v>116464</v>
      </c>
      <c r="O57" s="29">
        <v>1150</v>
      </c>
      <c r="P57" s="76">
        <f t="shared" si="1"/>
        <v>4216502</v>
      </c>
      <c r="T57" s="53"/>
    </row>
    <row r="58" spans="1:20" x14ac:dyDescent="0.2">
      <c r="A58" s="94" t="s">
        <v>94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9"/>
      <c r="M58" s="20"/>
      <c r="N58" s="29"/>
      <c r="O58" s="29"/>
      <c r="P58" s="76">
        <f t="shared" si="1"/>
        <v>0</v>
      </c>
      <c r="T58" s="53"/>
    </row>
    <row r="59" spans="1:20" x14ac:dyDescent="0.2">
      <c r="A59" s="75" t="s">
        <v>79</v>
      </c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60"/>
      <c r="M59" s="51"/>
      <c r="N59" s="60"/>
      <c r="O59" s="60"/>
      <c r="P59" s="76">
        <f t="shared" si="1"/>
        <v>0</v>
      </c>
      <c r="T59" s="53"/>
    </row>
    <row r="60" spans="1:20" x14ac:dyDescent="0.2">
      <c r="A60" s="75" t="s">
        <v>80</v>
      </c>
      <c r="B60" s="51"/>
      <c r="C60" s="51"/>
      <c r="D60" s="51"/>
      <c r="E60" s="51"/>
      <c r="F60" s="51"/>
      <c r="G60" s="51"/>
      <c r="H60" s="51"/>
      <c r="I60" s="60"/>
      <c r="J60" s="60"/>
      <c r="K60" s="51"/>
      <c r="L60" s="60"/>
      <c r="M60" s="51"/>
      <c r="N60" s="60"/>
      <c r="O60" s="60"/>
      <c r="P60" s="76">
        <f t="shared" si="1"/>
        <v>0</v>
      </c>
      <c r="T60" s="53"/>
    </row>
    <row r="61" spans="1:20" x14ac:dyDescent="0.2">
      <c r="A61" s="75" t="s">
        <v>81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60"/>
      <c r="M61" s="51"/>
      <c r="N61" s="60"/>
      <c r="O61" s="60"/>
      <c r="P61" s="76">
        <f t="shared" si="1"/>
        <v>0</v>
      </c>
      <c r="T61" s="53"/>
    </row>
    <row r="62" spans="1:20" x14ac:dyDescent="0.2">
      <c r="A62" s="75" t="s">
        <v>82</v>
      </c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60"/>
      <c r="M62" s="51"/>
      <c r="N62" s="60"/>
      <c r="O62" s="60"/>
      <c r="P62" s="76">
        <f t="shared" si="1"/>
        <v>0</v>
      </c>
      <c r="T62" s="53"/>
    </row>
    <row r="63" spans="1:20" ht="13.2" x14ac:dyDescent="0.25">
      <c r="A63" s="64" t="s">
        <v>7</v>
      </c>
      <c r="B63" s="147">
        <f t="shared" ref="B63:O63" si="8">SUM(B64:B69)</f>
        <v>1648462</v>
      </c>
      <c r="C63" s="147">
        <f t="shared" si="8"/>
        <v>365037</v>
      </c>
      <c r="D63" s="147">
        <f t="shared" si="8"/>
        <v>31565</v>
      </c>
      <c r="E63" s="147">
        <f t="shared" si="8"/>
        <v>51570</v>
      </c>
      <c r="F63" s="147">
        <f t="shared" si="8"/>
        <v>4541</v>
      </c>
      <c r="G63" s="147">
        <f t="shared" si="8"/>
        <v>10027</v>
      </c>
      <c r="H63" s="147">
        <f t="shared" si="8"/>
        <v>20972</v>
      </c>
      <c r="I63" s="147">
        <f t="shared" si="8"/>
        <v>188588</v>
      </c>
      <c r="J63" s="147">
        <f t="shared" si="8"/>
        <v>280724</v>
      </c>
      <c r="K63" s="147">
        <f t="shared" si="8"/>
        <v>0</v>
      </c>
      <c r="L63" s="147">
        <f t="shared" si="8"/>
        <v>0</v>
      </c>
      <c r="M63" s="147">
        <f t="shared" si="8"/>
        <v>0</v>
      </c>
      <c r="N63" s="147">
        <f t="shared" si="8"/>
        <v>46030</v>
      </c>
      <c r="O63" s="147">
        <f t="shared" si="8"/>
        <v>0</v>
      </c>
      <c r="P63" s="148">
        <f t="shared" si="1"/>
        <v>2647516</v>
      </c>
      <c r="T63" s="53"/>
    </row>
    <row r="64" spans="1:20" x14ac:dyDescent="0.2">
      <c r="A64" s="94" t="s">
        <v>128</v>
      </c>
      <c r="B64" s="20">
        <v>1648462</v>
      </c>
      <c r="C64" s="20">
        <v>365037</v>
      </c>
      <c r="D64" s="20">
        <v>31565</v>
      </c>
      <c r="E64" s="20">
        <v>51570</v>
      </c>
      <c r="F64" s="20">
        <v>4541</v>
      </c>
      <c r="G64" s="20">
        <v>10027</v>
      </c>
      <c r="H64" s="20">
        <v>20972</v>
      </c>
      <c r="I64" s="20">
        <v>188588</v>
      </c>
      <c r="J64" s="20">
        <v>280724</v>
      </c>
      <c r="K64" s="20">
        <v>0</v>
      </c>
      <c r="L64" s="29">
        <v>0</v>
      </c>
      <c r="M64" s="20">
        <v>0</v>
      </c>
      <c r="N64" s="77">
        <v>46030</v>
      </c>
      <c r="O64" s="29">
        <v>0</v>
      </c>
      <c r="P64" s="76">
        <f t="shared" si="1"/>
        <v>2647516</v>
      </c>
      <c r="T64" s="53"/>
    </row>
    <row r="65" spans="1:20" x14ac:dyDescent="0.2">
      <c r="A65" s="94" t="s">
        <v>94</v>
      </c>
      <c r="B65" s="51"/>
      <c r="C65" s="51"/>
      <c r="D65" s="20"/>
      <c r="E65" s="20"/>
      <c r="F65" s="20"/>
      <c r="G65" s="20"/>
      <c r="H65" s="20"/>
      <c r="I65" s="20"/>
      <c r="J65" s="20"/>
      <c r="K65" s="20"/>
      <c r="L65" s="29"/>
      <c r="M65" s="20"/>
      <c r="N65" s="29"/>
      <c r="O65" s="29"/>
      <c r="P65" s="76">
        <f t="shared" si="1"/>
        <v>0</v>
      </c>
      <c r="T65" s="53"/>
    </row>
    <row r="66" spans="1:20" x14ac:dyDescent="0.2">
      <c r="A66" s="75" t="s">
        <v>79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60"/>
      <c r="M66" s="51"/>
      <c r="N66" s="60"/>
      <c r="O66" s="60"/>
      <c r="P66" s="76">
        <f t="shared" si="1"/>
        <v>0</v>
      </c>
      <c r="T66" s="53"/>
    </row>
    <row r="67" spans="1:20" x14ac:dyDescent="0.2">
      <c r="A67" s="75" t="s">
        <v>80</v>
      </c>
      <c r="B67" s="51"/>
      <c r="C67" s="51"/>
      <c r="D67" s="51"/>
      <c r="E67" s="51"/>
      <c r="F67" s="51"/>
      <c r="G67" s="51"/>
      <c r="H67" s="51"/>
      <c r="I67" s="60"/>
      <c r="J67" s="60"/>
      <c r="K67" s="51"/>
      <c r="L67" s="60"/>
      <c r="M67" s="51"/>
      <c r="N67" s="60"/>
      <c r="O67" s="60"/>
      <c r="P67" s="76">
        <f t="shared" si="1"/>
        <v>0</v>
      </c>
      <c r="T67" s="53"/>
    </row>
    <row r="68" spans="1:20" x14ac:dyDescent="0.2">
      <c r="A68" s="75" t="s">
        <v>81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60"/>
      <c r="M68" s="51"/>
      <c r="N68" s="60"/>
      <c r="O68" s="60"/>
      <c r="P68" s="76">
        <f t="shared" si="1"/>
        <v>0</v>
      </c>
      <c r="T68" s="53"/>
    </row>
    <row r="69" spans="1:20" x14ac:dyDescent="0.2">
      <c r="A69" s="75" t="s">
        <v>82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60"/>
      <c r="M69" s="51"/>
      <c r="N69" s="60"/>
      <c r="O69" s="60"/>
      <c r="P69" s="76">
        <f t="shared" si="1"/>
        <v>0</v>
      </c>
      <c r="T69" s="53"/>
    </row>
    <row r="70" spans="1:20" ht="13.2" x14ac:dyDescent="0.25">
      <c r="A70" s="64" t="s">
        <v>8</v>
      </c>
      <c r="B70" s="147">
        <f t="shared" ref="B70:O70" si="9">SUM(B71:B76)</f>
        <v>22290111</v>
      </c>
      <c r="C70" s="147">
        <f t="shared" si="9"/>
        <v>4935939</v>
      </c>
      <c r="D70" s="147">
        <f t="shared" si="9"/>
        <v>426813</v>
      </c>
      <c r="E70" s="147">
        <f t="shared" si="9"/>
        <v>697310</v>
      </c>
      <c r="F70" s="147">
        <f t="shared" si="9"/>
        <v>61399</v>
      </c>
      <c r="G70" s="147">
        <f t="shared" si="9"/>
        <v>135589</v>
      </c>
      <c r="H70" s="147">
        <f t="shared" si="9"/>
        <v>53084</v>
      </c>
      <c r="I70" s="147">
        <f t="shared" si="9"/>
        <v>891489</v>
      </c>
      <c r="J70" s="147">
        <f t="shared" si="9"/>
        <v>199156</v>
      </c>
      <c r="K70" s="147">
        <f t="shared" si="9"/>
        <v>0</v>
      </c>
      <c r="L70" s="147">
        <f t="shared" si="9"/>
        <v>11229</v>
      </c>
      <c r="M70" s="147">
        <f t="shared" si="9"/>
        <v>0</v>
      </c>
      <c r="N70" s="147">
        <f t="shared" si="9"/>
        <v>0</v>
      </c>
      <c r="O70" s="147">
        <f t="shared" si="9"/>
        <v>528</v>
      </c>
      <c r="P70" s="148">
        <f t="shared" si="1"/>
        <v>29702647</v>
      </c>
      <c r="T70" s="53"/>
    </row>
    <row r="71" spans="1:20" x14ac:dyDescent="0.2">
      <c r="A71" s="94" t="s">
        <v>128</v>
      </c>
      <c r="B71" s="20">
        <v>22290111</v>
      </c>
      <c r="C71" s="20">
        <v>4935939</v>
      </c>
      <c r="D71" s="20">
        <v>426813</v>
      </c>
      <c r="E71" s="20">
        <v>697310</v>
      </c>
      <c r="F71" s="20">
        <v>61399</v>
      </c>
      <c r="G71" s="20">
        <v>135589</v>
      </c>
      <c r="H71" s="20">
        <v>53084</v>
      </c>
      <c r="I71" s="20">
        <v>891489</v>
      </c>
      <c r="J71" s="20">
        <v>199156</v>
      </c>
      <c r="K71" s="20">
        <v>0</v>
      </c>
      <c r="L71" s="29">
        <v>11229</v>
      </c>
      <c r="M71" s="20">
        <v>0</v>
      </c>
      <c r="N71" s="77">
        <v>0</v>
      </c>
      <c r="O71" s="51">
        <v>528</v>
      </c>
      <c r="P71" s="76">
        <f t="shared" si="1"/>
        <v>29702647</v>
      </c>
      <c r="T71" s="53"/>
    </row>
    <row r="72" spans="1:20" x14ac:dyDescent="0.2">
      <c r="A72" s="94" t="s">
        <v>94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9"/>
      <c r="M72" s="20"/>
      <c r="N72" s="29"/>
      <c r="O72" s="29"/>
      <c r="P72" s="76">
        <f t="shared" si="1"/>
        <v>0</v>
      </c>
      <c r="T72" s="53"/>
    </row>
    <row r="73" spans="1:20" x14ac:dyDescent="0.2">
      <c r="A73" s="75" t="s">
        <v>79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60"/>
      <c r="M73" s="51"/>
      <c r="N73" s="60"/>
      <c r="O73" s="60"/>
      <c r="P73" s="76">
        <f t="shared" si="1"/>
        <v>0</v>
      </c>
      <c r="T73" s="53"/>
    </row>
    <row r="74" spans="1:20" x14ac:dyDescent="0.2">
      <c r="A74" s="75" t="s">
        <v>80</v>
      </c>
      <c r="B74" s="51"/>
      <c r="C74" s="51"/>
      <c r="D74" s="51"/>
      <c r="E74" s="51"/>
      <c r="F74" s="51"/>
      <c r="G74" s="51"/>
      <c r="H74" s="51"/>
      <c r="I74" s="60"/>
      <c r="J74" s="60"/>
      <c r="K74" s="51"/>
      <c r="L74" s="60"/>
      <c r="M74" s="51"/>
      <c r="N74" s="60"/>
      <c r="O74" s="60"/>
      <c r="P74" s="76">
        <f t="shared" si="1"/>
        <v>0</v>
      </c>
      <c r="T74" s="53"/>
    </row>
    <row r="75" spans="1:20" x14ac:dyDescent="0.2">
      <c r="A75" s="75" t="s">
        <v>81</v>
      </c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60"/>
      <c r="M75" s="51"/>
      <c r="N75" s="60"/>
      <c r="O75" s="60"/>
      <c r="P75" s="76">
        <f t="shared" si="1"/>
        <v>0</v>
      </c>
      <c r="T75" s="53"/>
    </row>
    <row r="76" spans="1:20" x14ac:dyDescent="0.2">
      <c r="A76" s="75" t="s">
        <v>82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60"/>
      <c r="M76" s="51"/>
      <c r="N76" s="60"/>
      <c r="O76" s="60"/>
      <c r="P76" s="76">
        <f t="shared" si="1"/>
        <v>0</v>
      </c>
      <c r="T76" s="53"/>
    </row>
    <row r="77" spans="1:20" ht="13.2" x14ac:dyDescent="0.25">
      <c r="A77" s="64" t="s">
        <v>9</v>
      </c>
      <c r="B77" s="147">
        <f t="shared" ref="B77:O77" si="10">SUM(B78:B83)</f>
        <v>1429795</v>
      </c>
      <c r="C77" s="147">
        <f t="shared" si="10"/>
        <v>316615</v>
      </c>
      <c r="D77" s="147">
        <f t="shared" si="10"/>
        <v>27378</v>
      </c>
      <c r="E77" s="147">
        <f t="shared" si="10"/>
        <v>44729</v>
      </c>
      <c r="F77" s="147">
        <f t="shared" si="10"/>
        <v>3938</v>
      </c>
      <c r="G77" s="147">
        <f t="shared" si="10"/>
        <v>8697</v>
      </c>
      <c r="H77" s="147">
        <f t="shared" si="10"/>
        <v>20972</v>
      </c>
      <c r="I77" s="147">
        <f t="shared" si="10"/>
        <v>122079</v>
      </c>
      <c r="J77" s="147">
        <f t="shared" si="10"/>
        <v>187841</v>
      </c>
      <c r="K77" s="147">
        <f t="shared" si="10"/>
        <v>0</v>
      </c>
      <c r="L77" s="147">
        <f t="shared" si="10"/>
        <v>15339</v>
      </c>
      <c r="M77" s="147">
        <f t="shared" si="10"/>
        <v>0</v>
      </c>
      <c r="N77" s="147">
        <f t="shared" si="10"/>
        <v>12825</v>
      </c>
      <c r="O77" s="147">
        <f t="shared" si="10"/>
        <v>155</v>
      </c>
      <c r="P77" s="148">
        <f>SUM(B77:O77)</f>
        <v>2190363</v>
      </c>
      <c r="T77" s="53"/>
    </row>
    <row r="78" spans="1:20" x14ac:dyDescent="0.2">
      <c r="A78" s="94" t="s">
        <v>128</v>
      </c>
      <c r="B78" s="20">
        <v>1429795</v>
      </c>
      <c r="C78" s="20">
        <v>316615</v>
      </c>
      <c r="D78" s="20">
        <v>27378</v>
      </c>
      <c r="E78" s="20">
        <v>44729</v>
      </c>
      <c r="F78" s="20">
        <v>3938</v>
      </c>
      <c r="G78" s="20">
        <v>8697</v>
      </c>
      <c r="H78" s="20">
        <v>20972</v>
      </c>
      <c r="I78" s="20">
        <v>122079</v>
      </c>
      <c r="J78" s="20">
        <v>187841</v>
      </c>
      <c r="K78" s="20">
        <v>0</v>
      </c>
      <c r="L78" s="29">
        <v>15339</v>
      </c>
      <c r="M78" s="20">
        <v>0</v>
      </c>
      <c r="N78" s="77">
        <v>12825</v>
      </c>
      <c r="O78" s="29">
        <v>155</v>
      </c>
      <c r="P78" s="76">
        <f t="shared" si="1"/>
        <v>2190363</v>
      </c>
      <c r="T78" s="53"/>
    </row>
    <row r="79" spans="1:20" x14ac:dyDescent="0.2">
      <c r="A79" s="94" t="s">
        <v>94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9"/>
      <c r="M79" s="20"/>
      <c r="N79" s="29"/>
      <c r="O79" s="29"/>
      <c r="P79" s="76">
        <f t="shared" si="1"/>
        <v>0</v>
      </c>
      <c r="T79" s="53"/>
    </row>
    <row r="80" spans="1:20" x14ac:dyDescent="0.2">
      <c r="A80" s="75" t="s">
        <v>79</v>
      </c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60"/>
      <c r="M80" s="51"/>
      <c r="N80" s="60"/>
      <c r="O80" s="60"/>
      <c r="P80" s="76">
        <f t="shared" si="1"/>
        <v>0</v>
      </c>
      <c r="T80" s="53"/>
    </row>
    <row r="81" spans="1:20" x14ac:dyDescent="0.2">
      <c r="A81" s="75" t="s">
        <v>80</v>
      </c>
      <c r="B81" s="51"/>
      <c r="C81" s="51"/>
      <c r="D81" s="51"/>
      <c r="E81" s="51"/>
      <c r="F81" s="51"/>
      <c r="G81" s="51"/>
      <c r="H81" s="51"/>
      <c r="I81" s="60"/>
      <c r="J81" s="60"/>
      <c r="K81" s="51"/>
      <c r="L81" s="60"/>
      <c r="M81" s="51"/>
      <c r="N81" s="60"/>
      <c r="O81" s="60"/>
      <c r="P81" s="76">
        <f t="shared" si="1"/>
        <v>0</v>
      </c>
      <c r="T81" s="53"/>
    </row>
    <row r="82" spans="1:20" x14ac:dyDescent="0.2">
      <c r="A82" s="75" t="s">
        <v>81</v>
      </c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60"/>
      <c r="M82" s="51"/>
      <c r="N82" s="60"/>
      <c r="O82" s="60"/>
      <c r="P82" s="76">
        <f t="shared" si="1"/>
        <v>0</v>
      </c>
      <c r="T82" s="53"/>
    </row>
    <row r="83" spans="1:20" x14ac:dyDescent="0.2">
      <c r="A83" s="75" t="s">
        <v>82</v>
      </c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60"/>
      <c r="M83" s="51"/>
      <c r="N83" s="60"/>
      <c r="O83" s="60"/>
      <c r="P83" s="76">
        <f t="shared" si="1"/>
        <v>0</v>
      </c>
      <c r="T83" s="53"/>
    </row>
    <row r="84" spans="1:20" ht="13.2" x14ac:dyDescent="0.25">
      <c r="A84" s="64" t="s">
        <v>10</v>
      </c>
      <c r="B84" s="147">
        <f t="shared" ref="B84:O84" si="11">SUM(B85:B90)</f>
        <v>2059476</v>
      </c>
      <c r="C84" s="147">
        <f t="shared" si="11"/>
        <v>456053</v>
      </c>
      <c r="D84" s="147">
        <f t="shared" si="11"/>
        <v>39435</v>
      </c>
      <c r="E84" s="147">
        <f t="shared" si="11"/>
        <v>64428</v>
      </c>
      <c r="F84" s="147">
        <f t="shared" si="11"/>
        <v>5673</v>
      </c>
      <c r="G84" s="147">
        <f t="shared" si="11"/>
        <v>12528</v>
      </c>
      <c r="H84" s="147">
        <f t="shared" si="11"/>
        <v>20972</v>
      </c>
      <c r="I84" s="147">
        <f t="shared" si="11"/>
        <v>160178</v>
      </c>
      <c r="J84" s="147">
        <f t="shared" si="11"/>
        <v>209568</v>
      </c>
      <c r="K84" s="147">
        <f t="shared" si="11"/>
        <v>0</v>
      </c>
      <c r="L84" s="147">
        <f t="shared" si="11"/>
        <v>34120</v>
      </c>
      <c r="M84" s="147">
        <f t="shared" si="11"/>
        <v>0</v>
      </c>
      <c r="N84" s="147">
        <f t="shared" si="11"/>
        <v>60204</v>
      </c>
      <c r="O84" s="147">
        <f t="shared" si="11"/>
        <v>29</v>
      </c>
      <c r="P84" s="148">
        <f t="shared" si="1"/>
        <v>3122664</v>
      </c>
      <c r="T84" s="53"/>
    </row>
    <row r="85" spans="1:20" x14ac:dyDescent="0.2">
      <c r="A85" s="94" t="s">
        <v>128</v>
      </c>
      <c r="B85" s="20">
        <v>2059476</v>
      </c>
      <c r="C85" s="20">
        <v>456053</v>
      </c>
      <c r="D85" s="20">
        <v>39435</v>
      </c>
      <c r="E85" s="20">
        <v>64428</v>
      </c>
      <c r="F85" s="20">
        <v>5673</v>
      </c>
      <c r="G85" s="20">
        <v>12528</v>
      </c>
      <c r="H85" s="20">
        <v>20972</v>
      </c>
      <c r="I85" s="20">
        <v>160178</v>
      </c>
      <c r="J85" s="20">
        <v>209568</v>
      </c>
      <c r="K85" s="20">
        <v>0</v>
      </c>
      <c r="L85" s="29">
        <v>34120</v>
      </c>
      <c r="M85" s="20">
        <v>0</v>
      </c>
      <c r="N85" s="77">
        <v>60204</v>
      </c>
      <c r="O85" s="29">
        <v>29</v>
      </c>
      <c r="P85" s="76">
        <f t="shared" si="1"/>
        <v>3122664</v>
      </c>
      <c r="T85" s="53"/>
    </row>
    <row r="86" spans="1:20" x14ac:dyDescent="0.2">
      <c r="A86" s="94" t="s">
        <v>94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9"/>
      <c r="M86" s="20"/>
      <c r="N86" s="29"/>
      <c r="O86" s="29"/>
      <c r="P86" s="76">
        <f t="shared" si="1"/>
        <v>0</v>
      </c>
      <c r="T86" s="53"/>
    </row>
    <row r="87" spans="1:20" x14ac:dyDescent="0.2">
      <c r="A87" s="75" t="s">
        <v>79</v>
      </c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60"/>
      <c r="M87" s="51"/>
      <c r="N87" s="60"/>
      <c r="O87" s="60"/>
      <c r="P87" s="76">
        <f t="shared" si="1"/>
        <v>0</v>
      </c>
      <c r="T87" s="53"/>
    </row>
    <row r="88" spans="1:20" x14ac:dyDescent="0.2">
      <c r="A88" s="75" t="s">
        <v>80</v>
      </c>
      <c r="B88" s="51"/>
      <c r="C88" s="51"/>
      <c r="D88" s="51"/>
      <c r="E88" s="51"/>
      <c r="F88" s="51"/>
      <c r="G88" s="51"/>
      <c r="H88" s="51"/>
      <c r="I88" s="60"/>
      <c r="J88" s="60"/>
      <c r="K88" s="51"/>
      <c r="L88" s="60"/>
      <c r="M88" s="51"/>
      <c r="N88" s="60"/>
      <c r="O88" s="60"/>
      <c r="P88" s="76">
        <f t="shared" si="1"/>
        <v>0</v>
      </c>
      <c r="T88" s="53"/>
    </row>
    <row r="89" spans="1:20" x14ac:dyDescent="0.2">
      <c r="A89" s="75" t="s">
        <v>81</v>
      </c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60"/>
      <c r="M89" s="51"/>
      <c r="N89" s="60"/>
      <c r="O89" s="60"/>
      <c r="P89" s="76">
        <f t="shared" si="1"/>
        <v>0</v>
      </c>
      <c r="T89" s="53"/>
    </row>
    <row r="90" spans="1:20" x14ac:dyDescent="0.2">
      <c r="A90" s="75" t="s">
        <v>82</v>
      </c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60"/>
      <c r="M90" s="51"/>
      <c r="N90" s="60"/>
      <c r="O90" s="60"/>
      <c r="P90" s="76">
        <f t="shared" ref="P90:P164" si="12">SUM(B90:O90)</f>
        <v>0</v>
      </c>
      <c r="T90" s="53"/>
    </row>
    <row r="91" spans="1:20" ht="13.2" x14ac:dyDescent="0.25">
      <c r="A91" s="64" t="s">
        <v>11</v>
      </c>
      <c r="B91" s="147">
        <f t="shared" ref="B91:O91" si="13">SUM(B92:B97)</f>
        <v>5054496</v>
      </c>
      <c r="C91" s="147">
        <f t="shared" si="13"/>
        <v>1119271</v>
      </c>
      <c r="D91" s="147">
        <f t="shared" si="13"/>
        <v>96784</v>
      </c>
      <c r="E91" s="147">
        <f t="shared" si="13"/>
        <v>158122</v>
      </c>
      <c r="F91" s="147">
        <f t="shared" si="13"/>
        <v>13923</v>
      </c>
      <c r="G91" s="147">
        <f t="shared" si="13"/>
        <v>30746</v>
      </c>
      <c r="H91" s="147">
        <f t="shared" si="13"/>
        <v>53084</v>
      </c>
      <c r="I91" s="147">
        <f t="shared" si="13"/>
        <v>282245</v>
      </c>
      <c r="J91" s="147">
        <f t="shared" si="13"/>
        <v>206668</v>
      </c>
      <c r="K91" s="147">
        <f t="shared" si="13"/>
        <v>0</v>
      </c>
      <c r="L91" s="147">
        <f t="shared" si="13"/>
        <v>-1489</v>
      </c>
      <c r="M91" s="147">
        <f t="shared" si="13"/>
        <v>0</v>
      </c>
      <c r="N91" s="147">
        <f t="shared" si="13"/>
        <v>353164</v>
      </c>
      <c r="O91" s="147">
        <f t="shared" si="13"/>
        <v>440</v>
      </c>
      <c r="P91" s="148">
        <f t="shared" si="12"/>
        <v>7367454</v>
      </c>
      <c r="T91" s="53"/>
    </row>
    <row r="92" spans="1:20" x14ac:dyDescent="0.2">
      <c r="A92" s="94" t="s">
        <v>128</v>
      </c>
      <c r="B92" s="20">
        <v>5054496</v>
      </c>
      <c r="C92" s="20">
        <v>1119271</v>
      </c>
      <c r="D92" s="20">
        <v>96784</v>
      </c>
      <c r="E92" s="20">
        <v>158122</v>
      </c>
      <c r="F92" s="20">
        <v>13923</v>
      </c>
      <c r="G92" s="20">
        <v>30746</v>
      </c>
      <c r="H92" s="20">
        <v>53084</v>
      </c>
      <c r="I92" s="20">
        <v>282245</v>
      </c>
      <c r="J92" s="20">
        <v>206668</v>
      </c>
      <c r="K92" s="20">
        <v>0</v>
      </c>
      <c r="L92" s="29">
        <v>-1489</v>
      </c>
      <c r="M92" s="20">
        <v>0</v>
      </c>
      <c r="N92" s="77">
        <v>353164</v>
      </c>
      <c r="O92" s="29">
        <v>440</v>
      </c>
      <c r="P92" s="76">
        <f t="shared" si="12"/>
        <v>7367454</v>
      </c>
      <c r="T92" s="53"/>
    </row>
    <row r="93" spans="1:20" x14ac:dyDescent="0.2">
      <c r="A93" s="94" t="s">
        <v>94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9"/>
      <c r="M93" s="20"/>
      <c r="N93" s="29"/>
      <c r="O93" s="29"/>
      <c r="P93" s="76">
        <f t="shared" si="12"/>
        <v>0</v>
      </c>
      <c r="T93" s="53"/>
    </row>
    <row r="94" spans="1:20" x14ac:dyDescent="0.2">
      <c r="A94" s="75" t="s">
        <v>79</v>
      </c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60"/>
      <c r="M94" s="51"/>
      <c r="N94" s="60"/>
      <c r="O94" s="60"/>
      <c r="P94" s="76">
        <f t="shared" si="12"/>
        <v>0</v>
      </c>
      <c r="T94" s="53"/>
    </row>
    <row r="95" spans="1:20" x14ac:dyDescent="0.2">
      <c r="A95" s="75" t="s">
        <v>80</v>
      </c>
      <c r="B95" s="51"/>
      <c r="C95" s="51"/>
      <c r="D95" s="51"/>
      <c r="E95" s="51"/>
      <c r="F95" s="51"/>
      <c r="G95" s="51"/>
      <c r="H95" s="51"/>
      <c r="I95" s="60"/>
      <c r="J95" s="60"/>
      <c r="K95" s="51"/>
      <c r="L95" s="60"/>
      <c r="M95" s="51"/>
      <c r="N95" s="60"/>
      <c r="O95" s="60"/>
      <c r="P95" s="76">
        <f t="shared" si="12"/>
        <v>0</v>
      </c>
      <c r="T95" s="53"/>
    </row>
    <row r="96" spans="1:20" x14ac:dyDescent="0.2">
      <c r="A96" s="75" t="s">
        <v>81</v>
      </c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60"/>
      <c r="M96" s="51"/>
      <c r="N96" s="60"/>
      <c r="O96" s="60"/>
      <c r="P96" s="76">
        <f t="shared" si="12"/>
        <v>0</v>
      </c>
      <c r="T96" s="53"/>
    </row>
    <row r="97" spans="1:20" x14ac:dyDescent="0.2">
      <c r="A97" s="75" t="s">
        <v>82</v>
      </c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60"/>
      <c r="M97" s="51"/>
      <c r="N97" s="60"/>
      <c r="O97" s="60"/>
      <c r="P97" s="76">
        <f t="shared" si="12"/>
        <v>0</v>
      </c>
      <c r="T97" s="53"/>
    </row>
    <row r="98" spans="1:20" ht="13.2" x14ac:dyDescent="0.25">
      <c r="A98" s="64" t="s">
        <v>12</v>
      </c>
      <c r="B98" s="147">
        <f t="shared" ref="B98:O98" si="14">SUM(B99:B104)</f>
        <v>2597131</v>
      </c>
      <c r="C98" s="147">
        <f t="shared" si="14"/>
        <v>575111</v>
      </c>
      <c r="D98" s="147">
        <f t="shared" si="14"/>
        <v>49730</v>
      </c>
      <c r="E98" s="147">
        <f t="shared" si="14"/>
        <v>81247</v>
      </c>
      <c r="F98" s="147">
        <f t="shared" si="14"/>
        <v>7154</v>
      </c>
      <c r="G98" s="147">
        <f t="shared" si="14"/>
        <v>15798</v>
      </c>
      <c r="H98" s="147">
        <f t="shared" si="14"/>
        <v>20972</v>
      </c>
      <c r="I98" s="147">
        <f t="shared" si="14"/>
        <v>173386</v>
      </c>
      <c r="J98" s="147">
        <f t="shared" si="14"/>
        <v>190168</v>
      </c>
      <c r="K98" s="147">
        <f t="shared" si="14"/>
        <v>0</v>
      </c>
      <c r="L98" s="147">
        <f t="shared" si="14"/>
        <v>105282</v>
      </c>
      <c r="M98" s="147">
        <f t="shared" si="14"/>
        <v>0</v>
      </c>
      <c r="N98" s="147">
        <f t="shared" si="14"/>
        <v>110488</v>
      </c>
      <c r="O98" s="147">
        <f t="shared" si="14"/>
        <v>176</v>
      </c>
      <c r="P98" s="148">
        <f t="shared" si="12"/>
        <v>3926643</v>
      </c>
      <c r="T98" s="53"/>
    </row>
    <row r="99" spans="1:20" x14ac:dyDescent="0.2">
      <c r="A99" s="94" t="s">
        <v>128</v>
      </c>
      <c r="B99" s="20">
        <v>2597131</v>
      </c>
      <c r="C99" s="20">
        <v>575111</v>
      </c>
      <c r="D99" s="20">
        <v>49730</v>
      </c>
      <c r="E99" s="20">
        <v>81247</v>
      </c>
      <c r="F99" s="20">
        <v>7154</v>
      </c>
      <c r="G99" s="20">
        <v>15798</v>
      </c>
      <c r="H99" s="20">
        <v>20972</v>
      </c>
      <c r="I99" s="20">
        <v>173386</v>
      </c>
      <c r="J99" s="20">
        <v>190168</v>
      </c>
      <c r="K99" s="20">
        <v>0</v>
      </c>
      <c r="L99" s="29">
        <v>105282</v>
      </c>
      <c r="M99" s="20">
        <v>0</v>
      </c>
      <c r="N99" s="77">
        <v>110488</v>
      </c>
      <c r="O99" s="29">
        <v>176</v>
      </c>
      <c r="P99" s="76">
        <f t="shared" si="12"/>
        <v>3926643</v>
      </c>
      <c r="T99" s="53"/>
    </row>
    <row r="100" spans="1:20" x14ac:dyDescent="0.2">
      <c r="A100" s="94" t="s">
        <v>94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9"/>
      <c r="M100" s="20"/>
      <c r="N100" s="29"/>
      <c r="O100" s="29"/>
      <c r="P100" s="76">
        <f t="shared" si="12"/>
        <v>0</v>
      </c>
      <c r="T100" s="53"/>
    </row>
    <row r="101" spans="1:20" x14ac:dyDescent="0.2">
      <c r="A101" s="75" t="s">
        <v>79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60"/>
      <c r="M101" s="51"/>
      <c r="N101" s="60"/>
      <c r="O101" s="60"/>
      <c r="P101" s="76">
        <f t="shared" si="12"/>
        <v>0</v>
      </c>
      <c r="T101" s="53"/>
    </row>
    <row r="102" spans="1:20" x14ac:dyDescent="0.2">
      <c r="A102" s="75" t="s">
        <v>80</v>
      </c>
      <c r="B102" s="51"/>
      <c r="C102" s="51"/>
      <c r="D102" s="51"/>
      <c r="E102" s="51"/>
      <c r="F102" s="51"/>
      <c r="G102" s="51"/>
      <c r="H102" s="51"/>
      <c r="I102" s="60"/>
      <c r="J102" s="60"/>
      <c r="K102" s="51"/>
      <c r="L102" s="60"/>
      <c r="M102" s="51"/>
      <c r="N102" s="60"/>
      <c r="O102" s="60"/>
      <c r="P102" s="76">
        <f t="shared" si="12"/>
        <v>0</v>
      </c>
      <c r="T102" s="53"/>
    </row>
    <row r="103" spans="1:20" x14ac:dyDescent="0.2">
      <c r="A103" s="75" t="s">
        <v>81</v>
      </c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60"/>
      <c r="M103" s="51"/>
      <c r="N103" s="60"/>
      <c r="O103" s="60"/>
      <c r="P103" s="76">
        <f>SUM(B103:O103)</f>
        <v>0</v>
      </c>
      <c r="T103" s="53"/>
    </row>
    <row r="104" spans="1:20" x14ac:dyDescent="0.2">
      <c r="A104" s="75" t="s">
        <v>82</v>
      </c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60"/>
      <c r="M104" s="51"/>
      <c r="N104" s="60"/>
      <c r="O104" s="60"/>
      <c r="P104" s="76">
        <f t="shared" si="12"/>
        <v>0</v>
      </c>
      <c r="T104" s="53"/>
    </row>
    <row r="105" spans="1:20" ht="13.2" x14ac:dyDescent="0.25">
      <c r="A105" s="64" t="s">
        <v>13</v>
      </c>
      <c r="B105" s="147">
        <f t="shared" ref="B105:O105" si="15">SUM(B106:B111)</f>
        <v>1667671</v>
      </c>
      <c r="C105" s="147">
        <f t="shared" si="15"/>
        <v>369291</v>
      </c>
      <c r="D105" s="147">
        <f t="shared" si="15"/>
        <v>31933</v>
      </c>
      <c r="E105" s="147">
        <f t="shared" si="15"/>
        <v>52170</v>
      </c>
      <c r="F105" s="147">
        <f t="shared" si="15"/>
        <v>4594</v>
      </c>
      <c r="G105" s="147">
        <f t="shared" si="15"/>
        <v>10144</v>
      </c>
      <c r="H105" s="147">
        <f t="shared" si="15"/>
        <v>53084</v>
      </c>
      <c r="I105" s="147">
        <f t="shared" si="15"/>
        <v>141348</v>
      </c>
      <c r="J105" s="147">
        <f t="shared" si="15"/>
        <v>206182</v>
      </c>
      <c r="K105" s="147">
        <f t="shared" si="15"/>
        <v>0</v>
      </c>
      <c r="L105" s="147">
        <f t="shared" si="15"/>
        <v>13220</v>
      </c>
      <c r="M105" s="147">
        <f t="shared" si="15"/>
        <v>0</v>
      </c>
      <c r="N105" s="147">
        <f t="shared" si="15"/>
        <v>35311</v>
      </c>
      <c r="O105" s="147">
        <f t="shared" si="15"/>
        <v>0</v>
      </c>
      <c r="P105" s="148">
        <f t="shared" si="12"/>
        <v>2584948</v>
      </c>
      <c r="T105" s="53"/>
    </row>
    <row r="106" spans="1:20" x14ac:dyDescent="0.2">
      <c r="A106" s="94" t="s">
        <v>128</v>
      </c>
      <c r="B106" s="20">
        <v>1667671</v>
      </c>
      <c r="C106" s="20">
        <v>369291</v>
      </c>
      <c r="D106" s="20">
        <v>31933</v>
      </c>
      <c r="E106" s="20">
        <v>52170</v>
      </c>
      <c r="F106" s="20">
        <v>4594</v>
      </c>
      <c r="G106" s="20">
        <v>10144</v>
      </c>
      <c r="H106" s="20">
        <v>53084</v>
      </c>
      <c r="I106" s="20">
        <v>141348</v>
      </c>
      <c r="J106" s="20">
        <v>206182</v>
      </c>
      <c r="K106" s="20">
        <v>0</v>
      </c>
      <c r="L106" s="29">
        <v>13220</v>
      </c>
      <c r="M106" s="20">
        <v>0</v>
      </c>
      <c r="N106" s="77">
        <v>35311</v>
      </c>
      <c r="O106" s="29">
        <v>0</v>
      </c>
      <c r="P106" s="76">
        <f t="shared" si="12"/>
        <v>2584948</v>
      </c>
      <c r="T106" s="53"/>
    </row>
    <row r="107" spans="1:20" x14ac:dyDescent="0.2">
      <c r="A107" s="94" t="s">
        <v>94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9"/>
      <c r="M107" s="20"/>
      <c r="N107" s="29"/>
      <c r="O107" s="29"/>
      <c r="P107" s="76">
        <f t="shared" si="12"/>
        <v>0</v>
      </c>
      <c r="T107" s="53"/>
    </row>
    <row r="108" spans="1:20" x14ac:dyDescent="0.2">
      <c r="A108" s="75" t="s">
        <v>79</v>
      </c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60"/>
      <c r="M108" s="51"/>
      <c r="N108" s="60"/>
      <c r="O108" s="60"/>
      <c r="P108" s="76">
        <f t="shared" si="12"/>
        <v>0</v>
      </c>
      <c r="T108" s="53"/>
    </row>
    <row r="109" spans="1:20" x14ac:dyDescent="0.2">
      <c r="A109" s="75" t="s">
        <v>80</v>
      </c>
      <c r="B109" s="51"/>
      <c r="C109" s="51"/>
      <c r="D109" s="51"/>
      <c r="E109" s="51"/>
      <c r="F109" s="51"/>
      <c r="G109" s="51"/>
      <c r="H109" s="51"/>
      <c r="I109" s="60"/>
      <c r="J109" s="60"/>
      <c r="K109" s="51"/>
      <c r="L109" s="60"/>
      <c r="M109" s="51"/>
      <c r="N109" s="60"/>
      <c r="O109" s="60"/>
      <c r="P109" s="76">
        <f t="shared" si="12"/>
        <v>0</v>
      </c>
      <c r="T109" s="53"/>
    </row>
    <row r="110" spans="1:20" x14ac:dyDescent="0.2">
      <c r="A110" s="75" t="s">
        <v>81</v>
      </c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60"/>
      <c r="M110" s="51"/>
      <c r="N110" s="60"/>
      <c r="O110" s="60"/>
      <c r="P110" s="76">
        <f t="shared" si="12"/>
        <v>0</v>
      </c>
      <c r="T110" s="53"/>
    </row>
    <row r="111" spans="1:20" x14ac:dyDescent="0.2">
      <c r="A111" s="75" t="s">
        <v>82</v>
      </c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60"/>
      <c r="M111" s="51"/>
      <c r="N111" s="60"/>
      <c r="O111" s="60"/>
      <c r="P111" s="76">
        <f t="shared" si="12"/>
        <v>0</v>
      </c>
      <c r="T111" s="53"/>
    </row>
    <row r="112" spans="1:20" ht="13.2" x14ac:dyDescent="0.25">
      <c r="A112" s="64" t="s">
        <v>14</v>
      </c>
      <c r="B112" s="147">
        <f t="shared" ref="B112:O112" si="16">SUM(B113:B118)</f>
        <v>2920805</v>
      </c>
      <c r="C112" s="147">
        <f t="shared" si="16"/>
        <v>646785</v>
      </c>
      <c r="D112" s="147">
        <f t="shared" si="16"/>
        <v>55928</v>
      </c>
      <c r="E112" s="147">
        <f t="shared" si="16"/>
        <v>91373</v>
      </c>
      <c r="F112" s="147">
        <f t="shared" si="16"/>
        <v>8045</v>
      </c>
      <c r="G112" s="147">
        <f t="shared" si="16"/>
        <v>17767</v>
      </c>
      <c r="H112" s="147">
        <f t="shared" si="16"/>
        <v>53083</v>
      </c>
      <c r="I112" s="147">
        <f t="shared" si="16"/>
        <v>198929</v>
      </c>
      <c r="J112" s="147">
        <f t="shared" si="16"/>
        <v>227682</v>
      </c>
      <c r="K112" s="147">
        <f t="shared" si="16"/>
        <v>0</v>
      </c>
      <c r="L112" s="147">
        <f t="shared" si="16"/>
        <v>254915</v>
      </c>
      <c r="M112" s="147">
        <f t="shared" si="16"/>
        <v>0</v>
      </c>
      <c r="N112" s="147">
        <f t="shared" si="16"/>
        <v>122075</v>
      </c>
      <c r="O112" s="147">
        <f t="shared" si="16"/>
        <v>553</v>
      </c>
      <c r="P112" s="148">
        <f t="shared" si="12"/>
        <v>4597940</v>
      </c>
      <c r="T112" s="53"/>
    </row>
    <row r="113" spans="1:20" x14ac:dyDescent="0.2">
      <c r="A113" s="94" t="s">
        <v>128</v>
      </c>
      <c r="B113" s="20">
        <v>2920805</v>
      </c>
      <c r="C113" s="20">
        <v>646785</v>
      </c>
      <c r="D113" s="20">
        <v>55928</v>
      </c>
      <c r="E113" s="20">
        <v>91373</v>
      </c>
      <c r="F113" s="20">
        <v>8045</v>
      </c>
      <c r="G113" s="20">
        <v>17767</v>
      </c>
      <c r="H113" s="20">
        <v>53083</v>
      </c>
      <c r="I113" s="20">
        <v>198929</v>
      </c>
      <c r="J113" s="20">
        <v>227682</v>
      </c>
      <c r="K113" s="20">
        <v>0</v>
      </c>
      <c r="L113" s="29">
        <v>254915</v>
      </c>
      <c r="M113" s="20">
        <v>0</v>
      </c>
      <c r="N113" s="77">
        <v>122075</v>
      </c>
      <c r="O113" s="29">
        <v>553</v>
      </c>
      <c r="P113" s="76">
        <f t="shared" si="12"/>
        <v>4597940</v>
      </c>
      <c r="T113" s="53"/>
    </row>
    <row r="114" spans="1:20" x14ac:dyDescent="0.2">
      <c r="A114" s="94" t="s">
        <v>94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9"/>
      <c r="M114" s="20"/>
      <c r="N114" s="29"/>
      <c r="O114" s="29"/>
      <c r="P114" s="76">
        <f t="shared" si="12"/>
        <v>0</v>
      </c>
      <c r="T114" s="53"/>
    </row>
    <row r="115" spans="1:20" x14ac:dyDescent="0.2">
      <c r="A115" s="75" t="s">
        <v>79</v>
      </c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60"/>
      <c r="M115" s="51"/>
      <c r="N115" s="60"/>
      <c r="O115" s="60"/>
      <c r="P115" s="76">
        <f t="shared" si="12"/>
        <v>0</v>
      </c>
      <c r="T115" s="53"/>
    </row>
    <row r="116" spans="1:20" x14ac:dyDescent="0.2">
      <c r="A116" s="75" t="s">
        <v>80</v>
      </c>
      <c r="B116" s="51"/>
      <c r="C116" s="51"/>
      <c r="D116" s="51"/>
      <c r="E116" s="51"/>
      <c r="F116" s="51"/>
      <c r="G116" s="51"/>
      <c r="H116" s="51"/>
      <c r="I116" s="60"/>
      <c r="J116" s="60"/>
      <c r="K116" s="51"/>
      <c r="L116" s="60"/>
      <c r="M116" s="51"/>
      <c r="N116" s="60"/>
      <c r="O116" s="60"/>
      <c r="P116" s="76">
        <f t="shared" si="12"/>
        <v>0</v>
      </c>
      <c r="T116" s="53"/>
    </row>
    <row r="117" spans="1:20" x14ac:dyDescent="0.2">
      <c r="A117" s="75" t="s">
        <v>81</v>
      </c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60"/>
      <c r="M117" s="51"/>
      <c r="N117" s="60"/>
      <c r="O117" s="60"/>
      <c r="P117" s="76">
        <f t="shared" si="12"/>
        <v>0</v>
      </c>
      <c r="T117" s="53"/>
    </row>
    <row r="118" spans="1:20" x14ac:dyDescent="0.2">
      <c r="A118" s="75" t="s">
        <v>82</v>
      </c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60"/>
      <c r="M118" s="51"/>
      <c r="N118" s="60"/>
      <c r="O118" s="60"/>
      <c r="P118" s="76">
        <f t="shared" si="12"/>
        <v>0</v>
      </c>
      <c r="T118" s="53"/>
    </row>
    <row r="119" spans="1:20" ht="13.2" x14ac:dyDescent="0.25">
      <c r="A119" s="64" t="s">
        <v>15</v>
      </c>
      <c r="B119" s="147">
        <f t="shared" ref="B119:O119" si="17">SUM(B120:B125)</f>
        <v>2765900</v>
      </c>
      <c r="C119" s="147">
        <f t="shared" si="17"/>
        <v>612483</v>
      </c>
      <c r="D119" s="147">
        <f t="shared" si="17"/>
        <v>52962</v>
      </c>
      <c r="E119" s="147">
        <f t="shared" si="17"/>
        <v>86527</v>
      </c>
      <c r="F119" s="147">
        <f t="shared" si="17"/>
        <v>7619</v>
      </c>
      <c r="G119" s="147">
        <f t="shared" si="17"/>
        <v>16825</v>
      </c>
      <c r="H119" s="147">
        <f t="shared" si="17"/>
        <v>20972</v>
      </c>
      <c r="I119" s="147">
        <f t="shared" si="17"/>
        <v>195930</v>
      </c>
      <c r="J119" s="147">
        <f t="shared" si="17"/>
        <v>214740</v>
      </c>
      <c r="K119" s="147">
        <f t="shared" si="17"/>
        <v>0</v>
      </c>
      <c r="L119" s="147">
        <f t="shared" si="17"/>
        <v>26527</v>
      </c>
      <c r="M119" s="147">
        <f t="shared" si="17"/>
        <v>0</v>
      </c>
      <c r="N119" s="147">
        <f t="shared" si="17"/>
        <v>0</v>
      </c>
      <c r="O119" s="147">
        <f t="shared" si="17"/>
        <v>17965</v>
      </c>
      <c r="P119" s="148">
        <f t="shared" si="12"/>
        <v>4018450</v>
      </c>
      <c r="T119" s="53"/>
    </row>
    <row r="120" spans="1:20" x14ac:dyDescent="0.2">
      <c r="A120" s="94" t="s">
        <v>128</v>
      </c>
      <c r="B120" s="20">
        <v>2765900</v>
      </c>
      <c r="C120" s="20">
        <v>612483</v>
      </c>
      <c r="D120" s="20">
        <v>52962</v>
      </c>
      <c r="E120" s="20">
        <v>86527</v>
      </c>
      <c r="F120" s="20">
        <v>7619</v>
      </c>
      <c r="G120" s="20">
        <v>16825</v>
      </c>
      <c r="H120" s="20">
        <v>20972</v>
      </c>
      <c r="I120" s="20">
        <v>195930</v>
      </c>
      <c r="J120" s="20">
        <v>214740</v>
      </c>
      <c r="K120" s="20">
        <v>0</v>
      </c>
      <c r="L120" s="29">
        <v>26527</v>
      </c>
      <c r="M120" s="20">
        <v>0</v>
      </c>
      <c r="N120" s="77">
        <v>0</v>
      </c>
      <c r="O120" s="29">
        <v>17965</v>
      </c>
      <c r="P120" s="76">
        <f t="shared" si="12"/>
        <v>4018450</v>
      </c>
      <c r="T120" s="53"/>
    </row>
    <row r="121" spans="1:20" x14ac:dyDescent="0.2">
      <c r="A121" s="94" t="s">
        <v>94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9"/>
      <c r="M121" s="20"/>
      <c r="N121" s="29"/>
      <c r="O121" s="29"/>
      <c r="P121" s="76">
        <f t="shared" si="12"/>
        <v>0</v>
      </c>
      <c r="T121" s="53"/>
    </row>
    <row r="122" spans="1:20" x14ac:dyDescent="0.2">
      <c r="A122" s="75" t="s">
        <v>79</v>
      </c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60"/>
      <c r="M122" s="51"/>
      <c r="N122" s="60"/>
      <c r="O122" s="60"/>
      <c r="P122" s="76">
        <f t="shared" si="12"/>
        <v>0</v>
      </c>
      <c r="T122" s="53"/>
    </row>
    <row r="123" spans="1:20" x14ac:dyDescent="0.2">
      <c r="A123" s="75" t="s">
        <v>80</v>
      </c>
      <c r="B123" s="51"/>
      <c r="C123" s="51"/>
      <c r="D123" s="51"/>
      <c r="E123" s="51"/>
      <c r="F123" s="51"/>
      <c r="G123" s="51"/>
      <c r="H123" s="51"/>
      <c r="I123" s="60"/>
      <c r="J123" s="60"/>
      <c r="K123" s="51"/>
      <c r="L123" s="60"/>
      <c r="M123" s="51"/>
      <c r="N123" s="60"/>
      <c r="O123" s="60"/>
      <c r="P123" s="76">
        <f t="shared" si="12"/>
        <v>0</v>
      </c>
      <c r="T123" s="53"/>
    </row>
    <row r="124" spans="1:20" x14ac:dyDescent="0.2">
      <c r="A124" s="75" t="s">
        <v>81</v>
      </c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60"/>
      <c r="M124" s="51"/>
      <c r="N124" s="60"/>
      <c r="O124" s="60"/>
      <c r="P124" s="76">
        <f t="shared" si="12"/>
        <v>0</v>
      </c>
      <c r="T124" s="53"/>
    </row>
    <row r="125" spans="1:20" x14ac:dyDescent="0.2">
      <c r="A125" s="75" t="s">
        <v>82</v>
      </c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60"/>
      <c r="M125" s="51"/>
      <c r="N125" s="60"/>
      <c r="O125" s="60"/>
      <c r="P125" s="76">
        <f t="shared" si="12"/>
        <v>0</v>
      </c>
      <c r="T125" s="53"/>
    </row>
    <row r="126" spans="1:20" ht="13.2" x14ac:dyDescent="0.25">
      <c r="A126" s="64" t="s">
        <v>16</v>
      </c>
      <c r="B126" s="147">
        <f t="shared" ref="B126:O126" si="18">SUM(B127:B132)</f>
        <v>2683640</v>
      </c>
      <c r="C126" s="147">
        <f t="shared" si="18"/>
        <v>594266</v>
      </c>
      <c r="D126" s="147">
        <f t="shared" si="18"/>
        <v>51386</v>
      </c>
      <c r="E126" s="147">
        <f t="shared" si="18"/>
        <v>83953</v>
      </c>
      <c r="F126" s="147">
        <f t="shared" si="18"/>
        <v>7392</v>
      </c>
      <c r="G126" s="147">
        <f t="shared" si="18"/>
        <v>16324</v>
      </c>
      <c r="H126" s="147">
        <f t="shared" si="18"/>
        <v>20972</v>
      </c>
      <c r="I126" s="147">
        <f t="shared" si="18"/>
        <v>198699</v>
      </c>
      <c r="J126" s="147">
        <f t="shared" si="18"/>
        <v>225390</v>
      </c>
      <c r="K126" s="147">
        <f t="shared" si="18"/>
        <v>47</v>
      </c>
      <c r="L126" s="147">
        <f t="shared" si="18"/>
        <v>85401</v>
      </c>
      <c r="M126" s="147">
        <f t="shared" si="18"/>
        <v>0</v>
      </c>
      <c r="N126" s="147">
        <f t="shared" si="18"/>
        <v>123092</v>
      </c>
      <c r="O126" s="147">
        <f t="shared" si="18"/>
        <v>59</v>
      </c>
      <c r="P126" s="148">
        <f t="shared" si="12"/>
        <v>4090621</v>
      </c>
      <c r="T126" s="53"/>
    </row>
    <row r="127" spans="1:20" x14ac:dyDescent="0.2">
      <c r="A127" s="94" t="s">
        <v>128</v>
      </c>
      <c r="B127" s="20">
        <v>2683640</v>
      </c>
      <c r="C127" s="20">
        <v>594266</v>
      </c>
      <c r="D127" s="20">
        <v>51386</v>
      </c>
      <c r="E127" s="20">
        <v>83953</v>
      </c>
      <c r="F127" s="20">
        <v>7392</v>
      </c>
      <c r="G127" s="20">
        <v>16324</v>
      </c>
      <c r="H127" s="20">
        <v>20972</v>
      </c>
      <c r="I127" s="20">
        <v>198699</v>
      </c>
      <c r="J127" s="20">
        <v>225390</v>
      </c>
      <c r="K127" s="20">
        <v>47</v>
      </c>
      <c r="L127" s="29">
        <v>85401</v>
      </c>
      <c r="M127" s="20">
        <v>0</v>
      </c>
      <c r="N127" s="77">
        <v>123092</v>
      </c>
      <c r="O127" s="29">
        <v>59</v>
      </c>
      <c r="P127" s="76">
        <f t="shared" si="12"/>
        <v>4090621</v>
      </c>
      <c r="T127" s="53"/>
    </row>
    <row r="128" spans="1:20" x14ac:dyDescent="0.2">
      <c r="A128" s="94" t="s">
        <v>94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9"/>
      <c r="M128" s="20"/>
      <c r="N128" s="29"/>
      <c r="O128" s="29"/>
      <c r="P128" s="76">
        <f t="shared" si="12"/>
        <v>0</v>
      </c>
      <c r="T128" s="53"/>
    </row>
    <row r="129" spans="1:20" x14ac:dyDescent="0.2">
      <c r="A129" s="75" t="s">
        <v>79</v>
      </c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60"/>
      <c r="M129" s="51"/>
      <c r="N129" s="60"/>
      <c r="O129" s="60"/>
      <c r="P129" s="76">
        <f t="shared" si="12"/>
        <v>0</v>
      </c>
      <c r="T129" s="53"/>
    </row>
    <row r="130" spans="1:20" x14ac:dyDescent="0.2">
      <c r="A130" s="75" t="s">
        <v>80</v>
      </c>
      <c r="B130" s="51"/>
      <c r="C130" s="51"/>
      <c r="D130" s="51"/>
      <c r="E130" s="51"/>
      <c r="F130" s="51"/>
      <c r="G130" s="51"/>
      <c r="H130" s="51"/>
      <c r="I130" s="60"/>
      <c r="J130" s="60"/>
      <c r="K130" s="51"/>
      <c r="L130" s="60"/>
      <c r="M130" s="51"/>
      <c r="N130" s="60"/>
      <c r="O130" s="60"/>
      <c r="P130" s="76">
        <f t="shared" si="12"/>
        <v>0</v>
      </c>
      <c r="T130" s="53"/>
    </row>
    <row r="131" spans="1:20" x14ac:dyDescent="0.2">
      <c r="A131" s="75" t="s">
        <v>81</v>
      </c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60"/>
      <c r="M131" s="51"/>
      <c r="N131" s="60"/>
      <c r="O131" s="60"/>
      <c r="P131" s="76">
        <f t="shared" si="12"/>
        <v>0</v>
      </c>
      <c r="T131" s="53"/>
    </row>
    <row r="132" spans="1:20" x14ac:dyDescent="0.2">
      <c r="A132" s="75" t="s">
        <v>82</v>
      </c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60"/>
      <c r="M132" s="51"/>
      <c r="N132" s="60"/>
      <c r="O132" s="60"/>
      <c r="P132" s="76">
        <f t="shared" si="12"/>
        <v>0</v>
      </c>
      <c r="T132" s="53"/>
    </row>
    <row r="133" spans="1:20" ht="13.2" x14ac:dyDescent="0.25">
      <c r="A133" s="64" t="s">
        <v>17</v>
      </c>
      <c r="B133" s="147">
        <f t="shared" ref="B133:O133" si="19">SUM(B134:B139)</f>
        <v>1899954</v>
      </c>
      <c r="C133" s="147">
        <f t="shared" si="19"/>
        <v>420727</v>
      </c>
      <c r="D133" s="147">
        <f t="shared" si="19"/>
        <v>36380</v>
      </c>
      <c r="E133" s="147">
        <f t="shared" si="19"/>
        <v>59437</v>
      </c>
      <c r="F133" s="147">
        <f t="shared" si="19"/>
        <v>5233</v>
      </c>
      <c r="G133" s="147">
        <f t="shared" si="19"/>
        <v>11557</v>
      </c>
      <c r="H133" s="147">
        <f t="shared" si="19"/>
        <v>20972</v>
      </c>
      <c r="I133" s="147">
        <f t="shared" si="19"/>
        <v>149546</v>
      </c>
      <c r="J133" s="147">
        <f t="shared" si="19"/>
        <v>203907</v>
      </c>
      <c r="K133" s="147">
        <f t="shared" si="19"/>
        <v>0</v>
      </c>
      <c r="L133" s="147">
        <f t="shared" si="19"/>
        <v>36794</v>
      </c>
      <c r="M133" s="147">
        <f t="shared" si="19"/>
        <v>0</v>
      </c>
      <c r="N133" s="147">
        <f t="shared" si="19"/>
        <v>37231</v>
      </c>
      <c r="O133" s="147">
        <f t="shared" si="19"/>
        <v>33</v>
      </c>
      <c r="P133" s="148">
        <f t="shared" si="12"/>
        <v>2881771</v>
      </c>
      <c r="T133" s="53"/>
    </row>
    <row r="134" spans="1:20" x14ac:dyDescent="0.2">
      <c r="A134" s="94" t="s">
        <v>128</v>
      </c>
      <c r="B134" s="20">
        <v>1899954</v>
      </c>
      <c r="C134" s="20">
        <v>420727</v>
      </c>
      <c r="D134" s="20">
        <v>36380</v>
      </c>
      <c r="E134" s="20">
        <v>59437</v>
      </c>
      <c r="F134" s="20">
        <v>5233</v>
      </c>
      <c r="G134" s="20">
        <v>11557</v>
      </c>
      <c r="H134" s="20">
        <v>20972</v>
      </c>
      <c r="I134" s="20">
        <v>149546</v>
      </c>
      <c r="J134" s="20">
        <v>203907</v>
      </c>
      <c r="K134" s="20">
        <v>0</v>
      </c>
      <c r="L134" s="29">
        <v>36794</v>
      </c>
      <c r="M134" s="20">
        <v>0</v>
      </c>
      <c r="N134" s="77">
        <v>37231</v>
      </c>
      <c r="O134" s="29">
        <v>33</v>
      </c>
      <c r="P134" s="76">
        <f t="shared" si="12"/>
        <v>2881771</v>
      </c>
      <c r="T134" s="53"/>
    </row>
    <row r="135" spans="1:20" x14ac:dyDescent="0.2">
      <c r="A135" s="94" t="s">
        <v>94</v>
      </c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9"/>
      <c r="M135" s="20"/>
      <c r="N135" s="29"/>
      <c r="O135" s="29"/>
      <c r="P135" s="76">
        <f t="shared" si="12"/>
        <v>0</v>
      </c>
      <c r="T135" s="53"/>
    </row>
    <row r="136" spans="1:20" x14ac:dyDescent="0.2">
      <c r="A136" s="75" t="s">
        <v>79</v>
      </c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60"/>
      <c r="M136" s="51"/>
      <c r="N136" s="60"/>
      <c r="O136" s="60"/>
      <c r="P136" s="76">
        <f t="shared" si="12"/>
        <v>0</v>
      </c>
      <c r="T136" s="53"/>
    </row>
    <row r="137" spans="1:20" x14ac:dyDescent="0.2">
      <c r="A137" s="75" t="s">
        <v>80</v>
      </c>
      <c r="B137" s="51"/>
      <c r="C137" s="51"/>
      <c r="D137" s="51"/>
      <c r="E137" s="51"/>
      <c r="F137" s="51"/>
      <c r="G137" s="51"/>
      <c r="H137" s="51"/>
      <c r="I137" s="60"/>
      <c r="J137" s="60"/>
      <c r="K137" s="51"/>
      <c r="L137" s="60"/>
      <c r="M137" s="51"/>
      <c r="N137" s="60"/>
      <c r="O137" s="60"/>
      <c r="P137" s="76">
        <f t="shared" si="12"/>
        <v>0</v>
      </c>
      <c r="T137" s="53"/>
    </row>
    <row r="138" spans="1:20" x14ac:dyDescent="0.2">
      <c r="A138" s="75" t="s">
        <v>81</v>
      </c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60"/>
      <c r="M138" s="51"/>
      <c r="N138" s="60"/>
      <c r="O138" s="60"/>
      <c r="P138" s="76">
        <f t="shared" si="12"/>
        <v>0</v>
      </c>
      <c r="T138" s="53"/>
    </row>
    <row r="139" spans="1:20" x14ac:dyDescent="0.2">
      <c r="A139" s="75" t="s">
        <v>82</v>
      </c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60"/>
      <c r="M139" s="51"/>
      <c r="N139" s="60"/>
      <c r="O139" s="60"/>
      <c r="P139" s="76">
        <f t="shared" si="12"/>
        <v>0</v>
      </c>
      <c r="T139" s="53"/>
    </row>
    <row r="140" spans="1:20" ht="13.2" x14ac:dyDescent="0.25">
      <c r="A140" s="64" t="s">
        <v>18</v>
      </c>
      <c r="B140" s="147">
        <f t="shared" ref="B140:O140" si="20">SUM(B141:B146)</f>
        <v>2559613</v>
      </c>
      <c r="C140" s="147">
        <f t="shared" si="20"/>
        <v>566802</v>
      </c>
      <c r="D140" s="147">
        <f t="shared" si="20"/>
        <v>49011</v>
      </c>
      <c r="E140" s="147">
        <f t="shared" si="20"/>
        <v>80073</v>
      </c>
      <c r="F140" s="147">
        <f t="shared" si="20"/>
        <v>7051</v>
      </c>
      <c r="G140" s="147">
        <f t="shared" si="20"/>
        <v>15570</v>
      </c>
      <c r="H140" s="147">
        <f t="shared" si="20"/>
        <v>20972</v>
      </c>
      <c r="I140" s="147">
        <f t="shared" si="20"/>
        <v>170195</v>
      </c>
      <c r="J140" s="147">
        <f t="shared" si="20"/>
        <v>187336</v>
      </c>
      <c r="K140" s="147">
        <f t="shared" si="20"/>
        <v>0</v>
      </c>
      <c r="L140" s="147">
        <f t="shared" si="20"/>
        <v>108231</v>
      </c>
      <c r="M140" s="147">
        <f t="shared" si="20"/>
        <v>0</v>
      </c>
      <c r="N140" s="147">
        <f t="shared" si="20"/>
        <v>98454</v>
      </c>
      <c r="O140" s="147">
        <f t="shared" si="20"/>
        <v>164</v>
      </c>
      <c r="P140" s="148">
        <f t="shared" si="12"/>
        <v>3863472</v>
      </c>
      <c r="T140" s="53"/>
    </row>
    <row r="141" spans="1:20" x14ac:dyDescent="0.2">
      <c r="A141" s="94" t="s">
        <v>128</v>
      </c>
      <c r="B141" s="20">
        <v>2559613</v>
      </c>
      <c r="C141" s="20">
        <v>566802</v>
      </c>
      <c r="D141" s="20">
        <v>49011</v>
      </c>
      <c r="E141" s="20">
        <v>80073</v>
      </c>
      <c r="F141" s="20">
        <v>7051</v>
      </c>
      <c r="G141" s="20">
        <v>15570</v>
      </c>
      <c r="H141" s="20">
        <v>20972</v>
      </c>
      <c r="I141" s="20">
        <v>170195</v>
      </c>
      <c r="J141" s="20">
        <v>187336</v>
      </c>
      <c r="K141" s="20">
        <v>0</v>
      </c>
      <c r="L141" s="29">
        <v>108231</v>
      </c>
      <c r="M141" s="20">
        <v>0</v>
      </c>
      <c r="N141" s="77">
        <v>98454</v>
      </c>
      <c r="O141" s="29">
        <v>164</v>
      </c>
      <c r="P141" s="76">
        <f t="shared" si="12"/>
        <v>3863472</v>
      </c>
      <c r="T141" s="53"/>
    </row>
    <row r="142" spans="1:20" x14ac:dyDescent="0.2">
      <c r="A142" s="94" t="s">
        <v>94</v>
      </c>
      <c r="B142" s="156"/>
      <c r="C142" s="156"/>
      <c r="D142" s="20"/>
      <c r="E142" s="20"/>
      <c r="F142" s="20"/>
      <c r="G142" s="20"/>
      <c r="H142" s="20"/>
      <c r="I142" s="20"/>
      <c r="J142" s="20"/>
      <c r="K142" s="20"/>
      <c r="L142" s="29"/>
      <c r="M142" s="20"/>
      <c r="N142" s="29"/>
      <c r="O142" s="29"/>
      <c r="P142" s="76">
        <f>SUM(D142:O142)</f>
        <v>0</v>
      </c>
      <c r="T142" s="53"/>
    </row>
    <row r="143" spans="1:20" x14ac:dyDescent="0.2">
      <c r="A143" s="75" t="s">
        <v>79</v>
      </c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60"/>
      <c r="M143" s="51"/>
      <c r="N143" s="60"/>
      <c r="O143" s="60"/>
      <c r="P143" s="76">
        <f t="shared" si="12"/>
        <v>0</v>
      </c>
      <c r="T143" s="53"/>
    </row>
    <row r="144" spans="1:20" x14ac:dyDescent="0.2">
      <c r="A144" s="75" t="s">
        <v>80</v>
      </c>
      <c r="B144" s="51"/>
      <c r="C144" s="51"/>
      <c r="D144" s="51"/>
      <c r="E144" s="51"/>
      <c r="F144" s="51"/>
      <c r="G144" s="51"/>
      <c r="H144" s="51"/>
      <c r="I144" s="60"/>
      <c r="J144" s="60"/>
      <c r="K144" s="51"/>
      <c r="L144" s="60"/>
      <c r="M144" s="51"/>
      <c r="N144" s="60"/>
      <c r="O144" s="60"/>
      <c r="P144" s="76">
        <f t="shared" si="12"/>
        <v>0</v>
      </c>
      <c r="T144" s="53"/>
    </row>
    <row r="145" spans="1:20" x14ac:dyDescent="0.2">
      <c r="A145" s="75" t="s">
        <v>81</v>
      </c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60"/>
      <c r="M145" s="51"/>
      <c r="N145" s="60"/>
      <c r="O145" s="60"/>
      <c r="P145" s="76">
        <f t="shared" si="12"/>
        <v>0</v>
      </c>
      <c r="T145" s="53"/>
    </row>
    <row r="146" spans="1:20" x14ac:dyDescent="0.2">
      <c r="A146" s="75" t="s">
        <v>82</v>
      </c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60"/>
      <c r="M146" s="51"/>
      <c r="N146" s="60"/>
      <c r="O146" s="60"/>
      <c r="P146" s="76">
        <f t="shared" si="12"/>
        <v>0</v>
      </c>
      <c r="T146" s="53"/>
    </row>
    <row r="147" spans="1:20" ht="13.2" x14ac:dyDescent="0.25">
      <c r="A147" s="64" t="s">
        <v>19</v>
      </c>
      <c r="B147" s="147">
        <f t="shared" ref="B147:O147" si="21">SUM(B148:B153)</f>
        <v>1464354</v>
      </c>
      <c r="C147" s="147">
        <f t="shared" si="21"/>
        <v>324268</v>
      </c>
      <c r="D147" s="147">
        <f t="shared" si="21"/>
        <v>28040</v>
      </c>
      <c r="E147" s="147">
        <f t="shared" si="21"/>
        <v>45810</v>
      </c>
      <c r="F147" s="147">
        <f t="shared" si="21"/>
        <v>4034</v>
      </c>
      <c r="G147" s="147">
        <f t="shared" si="21"/>
        <v>8908</v>
      </c>
      <c r="H147" s="147">
        <f t="shared" si="21"/>
        <v>20972</v>
      </c>
      <c r="I147" s="147">
        <f t="shared" si="21"/>
        <v>138091</v>
      </c>
      <c r="J147" s="147">
        <f t="shared" si="21"/>
        <v>211522</v>
      </c>
      <c r="K147" s="147">
        <f t="shared" si="21"/>
        <v>0</v>
      </c>
      <c r="L147" s="147">
        <f t="shared" si="21"/>
        <v>12688</v>
      </c>
      <c r="M147" s="147">
        <f t="shared" si="21"/>
        <v>0</v>
      </c>
      <c r="N147" s="147">
        <f t="shared" si="21"/>
        <v>15415</v>
      </c>
      <c r="O147" s="147">
        <f t="shared" si="21"/>
        <v>0</v>
      </c>
      <c r="P147" s="148">
        <f t="shared" si="12"/>
        <v>2274102</v>
      </c>
      <c r="T147" s="53"/>
    </row>
    <row r="148" spans="1:20" x14ac:dyDescent="0.2">
      <c r="A148" s="94" t="s">
        <v>128</v>
      </c>
      <c r="B148" s="20">
        <v>1464354</v>
      </c>
      <c r="C148" s="20">
        <v>324268</v>
      </c>
      <c r="D148" s="20">
        <v>28040</v>
      </c>
      <c r="E148" s="20">
        <v>45810</v>
      </c>
      <c r="F148" s="20">
        <v>4034</v>
      </c>
      <c r="G148" s="20">
        <v>8908</v>
      </c>
      <c r="H148" s="20">
        <v>20972</v>
      </c>
      <c r="I148" s="20">
        <v>138091</v>
      </c>
      <c r="J148" s="20">
        <v>211522</v>
      </c>
      <c r="K148" s="20">
        <v>0</v>
      </c>
      <c r="L148" s="29">
        <v>12688</v>
      </c>
      <c r="M148" s="20">
        <v>0</v>
      </c>
      <c r="N148" s="77">
        <v>15415</v>
      </c>
      <c r="O148" s="29">
        <v>0</v>
      </c>
      <c r="P148" s="76">
        <f t="shared" si="12"/>
        <v>2274102</v>
      </c>
      <c r="T148" s="53"/>
    </row>
    <row r="149" spans="1:20" x14ac:dyDescent="0.2">
      <c r="A149" s="94" t="s">
        <v>94</v>
      </c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9"/>
      <c r="M149" s="20"/>
      <c r="N149" s="29"/>
      <c r="O149" s="29"/>
      <c r="P149" s="76">
        <f t="shared" si="12"/>
        <v>0</v>
      </c>
      <c r="T149" s="53"/>
    </row>
    <row r="150" spans="1:20" x14ac:dyDescent="0.2">
      <c r="A150" s="75" t="s">
        <v>79</v>
      </c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60"/>
      <c r="M150" s="51"/>
      <c r="N150" s="60"/>
      <c r="O150" s="60"/>
      <c r="P150" s="76">
        <f t="shared" si="12"/>
        <v>0</v>
      </c>
      <c r="T150" s="53"/>
    </row>
    <row r="151" spans="1:20" x14ac:dyDescent="0.2">
      <c r="A151" s="75" t="s">
        <v>80</v>
      </c>
      <c r="B151" s="51"/>
      <c r="C151" s="51"/>
      <c r="D151" s="51"/>
      <c r="E151" s="51"/>
      <c r="F151" s="51"/>
      <c r="G151" s="51"/>
      <c r="H151" s="51"/>
      <c r="I151" s="60"/>
      <c r="J151" s="60"/>
      <c r="K151" s="51"/>
      <c r="L151" s="60"/>
      <c r="M151" s="51"/>
      <c r="N151" s="60"/>
      <c r="O151" s="60"/>
      <c r="P151" s="76">
        <f t="shared" si="12"/>
        <v>0</v>
      </c>
      <c r="T151" s="53"/>
    </row>
    <row r="152" spans="1:20" x14ac:dyDescent="0.2">
      <c r="A152" s="75" t="s">
        <v>81</v>
      </c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60"/>
      <c r="M152" s="51"/>
      <c r="N152" s="60"/>
      <c r="O152" s="60"/>
      <c r="P152" s="76">
        <f t="shared" si="12"/>
        <v>0</v>
      </c>
      <c r="T152" s="53"/>
    </row>
    <row r="153" spans="1:20" x14ac:dyDescent="0.2">
      <c r="A153" s="75" t="s">
        <v>82</v>
      </c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60"/>
      <c r="M153" s="51"/>
      <c r="N153" s="60"/>
      <c r="O153" s="60"/>
      <c r="P153" s="76">
        <f t="shared" si="12"/>
        <v>0</v>
      </c>
      <c r="T153" s="53"/>
    </row>
    <row r="154" spans="1:20" ht="13.2" x14ac:dyDescent="0.25">
      <c r="A154" s="64" t="s">
        <v>20</v>
      </c>
      <c r="B154" s="147">
        <f t="shared" ref="B154:O154" si="22">SUM(B155:B160)</f>
        <v>10833174</v>
      </c>
      <c r="C154" s="147">
        <f t="shared" si="22"/>
        <v>2398906</v>
      </c>
      <c r="D154" s="147">
        <f t="shared" si="22"/>
        <v>207434</v>
      </c>
      <c r="E154" s="147">
        <f t="shared" si="22"/>
        <v>338898</v>
      </c>
      <c r="F154" s="147">
        <f t="shared" si="22"/>
        <v>29841</v>
      </c>
      <c r="G154" s="147">
        <f t="shared" si="22"/>
        <v>65897</v>
      </c>
      <c r="H154" s="147">
        <f t="shared" si="22"/>
        <v>20972</v>
      </c>
      <c r="I154" s="147">
        <f t="shared" si="22"/>
        <v>524612</v>
      </c>
      <c r="J154" s="147">
        <f t="shared" si="22"/>
        <v>208230</v>
      </c>
      <c r="K154" s="147">
        <f t="shared" si="22"/>
        <v>0</v>
      </c>
      <c r="L154" s="147">
        <f t="shared" si="22"/>
        <v>-2821</v>
      </c>
      <c r="M154" s="147">
        <f t="shared" si="22"/>
        <v>0</v>
      </c>
      <c r="N154" s="147">
        <f t="shared" si="22"/>
        <v>0</v>
      </c>
      <c r="O154" s="147">
        <f t="shared" si="22"/>
        <v>8835</v>
      </c>
      <c r="P154" s="148">
        <f t="shared" si="12"/>
        <v>14633978</v>
      </c>
      <c r="T154" s="53"/>
    </row>
    <row r="155" spans="1:20" x14ac:dyDescent="0.2">
      <c r="A155" s="94" t="s">
        <v>128</v>
      </c>
      <c r="B155" s="20">
        <v>10833174</v>
      </c>
      <c r="C155" s="20">
        <v>2398906</v>
      </c>
      <c r="D155" s="20">
        <v>207434</v>
      </c>
      <c r="E155" s="20">
        <v>338898</v>
      </c>
      <c r="F155" s="20">
        <v>29841</v>
      </c>
      <c r="G155" s="20">
        <v>65897</v>
      </c>
      <c r="H155" s="20">
        <v>20972</v>
      </c>
      <c r="I155" s="20">
        <v>524612</v>
      </c>
      <c r="J155" s="20">
        <v>208230</v>
      </c>
      <c r="K155" s="20">
        <v>0</v>
      </c>
      <c r="L155" s="29">
        <v>-2821</v>
      </c>
      <c r="M155" s="20">
        <v>0</v>
      </c>
      <c r="N155" s="77">
        <v>0</v>
      </c>
      <c r="O155" s="29">
        <v>8835</v>
      </c>
      <c r="P155" s="76">
        <f t="shared" si="12"/>
        <v>14633978</v>
      </c>
      <c r="T155" s="53"/>
    </row>
    <row r="156" spans="1:20" x14ac:dyDescent="0.2">
      <c r="A156" s="94" t="s">
        <v>94</v>
      </c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9"/>
      <c r="M156" s="20"/>
      <c r="N156" s="29"/>
      <c r="O156" s="29"/>
      <c r="P156" s="76">
        <f t="shared" si="12"/>
        <v>0</v>
      </c>
      <c r="T156" s="53"/>
    </row>
    <row r="157" spans="1:20" x14ac:dyDescent="0.2">
      <c r="A157" s="75" t="s">
        <v>79</v>
      </c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60"/>
      <c r="M157" s="51"/>
      <c r="N157" s="60"/>
      <c r="O157" s="60"/>
      <c r="P157" s="76">
        <f t="shared" si="12"/>
        <v>0</v>
      </c>
      <c r="T157" s="53"/>
    </row>
    <row r="158" spans="1:20" x14ac:dyDescent="0.2">
      <c r="A158" s="75" t="s">
        <v>80</v>
      </c>
      <c r="B158" s="51"/>
      <c r="C158" s="51"/>
      <c r="D158" s="51"/>
      <c r="E158" s="51"/>
      <c r="F158" s="51"/>
      <c r="G158" s="51"/>
      <c r="H158" s="51"/>
      <c r="I158" s="60"/>
      <c r="J158" s="60"/>
      <c r="K158" s="51"/>
      <c r="L158" s="60"/>
      <c r="M158" s="51"/>
      <c r="N158" s="60"/>
      <c r="O158" s="60"/>
      <c r="P158" s="76">
        <f t="shared" si="12"/>
        <v>0</v>
      </c>
      <c r="T158" s="53"/>
    </row>
    <row r="159" spans="1:20" x14ac:dyDescent="0.2">
      <c r="A159" s="75" t="s">
        <v>81</v>
      </c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60"/>
      <c r="M159" s="51"/>
      <c r="N159" s="60"/>
      <c r="O159" s="60"/>
      <c r="P159" s="76">
        <f t="shared" si="12"/>
        <v>0</v>
      </c>
      <c r="T159" s="53"/>
    </row>
    <row r="160" spans="1:20" x14ac:dyDescent="0.2">
      <c r="A160" s="75" t="s">
        <v>82</v>
      </c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60"/>
      <c r="M160" s="51"/>
      <c r="N160" s="60"/>
      <c r="O160" s="60"/>
      <c r="P160" s="76">
        <f t="shared" si="12"/>
        <v>0</v>
      </c>
      <c r="T160" s="53"/>
    </row>
    <row r="161" spans="1:20" ht="13.2" x14ac:dyDescent="0.25">
      <c r="A161" s="64" t="s">
        <v>21</v>
      </c>
      <c r="B161" s="147">
        <f t="shared" ref="B161:O161" si="23">SUM(B162:B167)</f>
        <v>51087999</v>
      </c>
      <c r="C161" s="147">
        <f t="shared" si="23"/>
        <v>11312969</v>
      </c>
      <c r="D161" s="147">
        <f t="shared" si="23"/>
        <v>978237</v>
      </c>
      <c r="E161" s="147">
        <f t="shared" si="23"/>
        <v>1598206</v>
      </c>
      <c r="F161" s="147">
        <f t="shared" si="23"/>
        <v>140725</v>
      </c>
      <c r="G161" s="147">
        <f t="shared" si="23"/>
        <v>310765</v>
      </c>
      <c r="H161" s="147">
        <f t="shared" si="23"/>
        <v>53084</v>
      </c>
      <c r="I161" s="147">
        <f t="shared" si="23"/>
        <v>2160918</v>
      </c>
      <c r="J161" s="147">
        <f t="shared" si="23"/>
        <v>223637</v>
      </c>
      <c r="K161" s="147">
        <f t="shared" si="23"/>
        <v>0</v>
      </c>
      <c r="L161" s="147">
        <f t="shared" si="23"/>
        <v>6127922</v>
      </c>
      <c r="M161" s="147">
        <f t="shared" si="23"/>
        <v>0</v>
      </c>
      <c r="N161" s="147">
        <f t="shared" si="23"/>
        <v>4485187</v>
      </c>
      <c r="O161" s="147">
        <f t="shared" si="23"/>
        <v>8638</v>
      </c>
      <c r="P161" s="148">
        <f t="shared" si="12"/>
        <v>78488287</v>
      </c>
      <c r="T161" s="53"/>
    </row>
    <row r="162" spans="1:20" x14ac:dyDescent="0.2">
      <c r="A162" s="94" t="s">
        <v>128</v>
      </c>
      <c r="B162" s="20">
        <v>51087999</v>
      </c>
      <c r="C162" s="20">
        <v>11312969</v>
      </c>
      <c r="D162" s="20">
        <v>978237</v>
      </c>
      <c r="E162" s="20">
        <v>1598206</v>
      </c>
      <c r="F162" s="20">
        <v>140725</v>
      </c>
      <c r="G162" s="20">
        <v>310765</v>
      </c>
      <c r="H162" s="20">
        <v>53084</v>
      </c>
      <c r="I162" s="20">
        <v>2160918</v>
      </c>
      <c r="J162" s="20">
        <v>223637</v>
      </c>
      <c r="K162" s="20">
        <v>0</v>
      </c>
      <c r="L162" s="29">
        <v>6127922</v>
      </c>
      <c r="M162" s="20">
        <v>0</v>
      </c>
      <c r="N162" s="77">
        <v>4485187</v>
      </c>
      <c r="O162" s="29">
        <v>8638</v>
      </c>
      <c r="P162" s="76">
        <f t="shared" si="12"/>
        <v>78488287</v>
      </c>
      <c r="T162" s="53"/>
    </row>
    <row r="163" spans="1:20" x14ac:dyDescent="0.2">
      <c r="A163" s="94" t="s">
        <v>94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9"/>
      <c r="M163" s="20"/>
      <c r="N163" s="29"/>
      <c r="O163" s="29"/>
      <c r="P163" s="76">
        <f t="shared" si="12"/>
        <v>0</v>
      </c>
      <c r="T163" s="53"/>
    </row>
    <row r="164" spans="1:20" x14ac:dyDescent="0.2">
      <c r="A164" s="75" t="s">
        <v>79</v>
      </c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60"/>
      <c r="M164" s="51"/>
      <c r="N164" s="60"/>
      <c r="O164" s="60"/>
      <c r="P164" s="76">
        <f t="shared" si="12"/>
        <v>0</v>
      </c>
      <c r="T164" s="53"/>
    </row>
    <row r="165" spans="1:20" x14ac:dyDescent="0.2">
      <c r="A165" s="75" t="s">
        <v>80</v>
      </c>
      <c r="B165" s="51"/>
      <c r="C165" s="51"/>
      <c r="D165" s="51"/>
      <c r="E165" s="51"/>
      <c r="F165" s="51"/>
      <c r="G165" s="51"/>
      <c r="H165" s="51"/>
      <c r="I165" s="60"/>
      <c r="J165" s="60"/>
      <c r="K165" s="51"/>
      <c r="L165" s="60"/>
      <c r="M165" s="51"/>
      <c r="N165" s="60"/>
      <c r="O165" s="60"/>
      <c r="P165" s="76">
        <f t="shared" ref="P165:P238" si="24">SUM(B165:O165)</f>
        <v>0</v>
      </c>
      <c r="T165" s="53"/>
    </row>
    <row r="166" spans="1:20" x14ac:dyDescent="0.2">
      <c r="A166" s="75" t="s">
        <v>81</v>
      </c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60"/>
      <c r="M166" s="51"/>
      <c r="N166" s="60"/>
      <c r="O166" s="60"/>
      <c r="P166" s="76">
        <f t="shared" si="24"/>
        <v>0</v>
      </c>
      <c r="T166" s="53"/>
    </row>
    <row r="167" spans="1:20" x14ac:dyDescent="0.2">
      <c r="A167" s="75" t="s">
        <v>82</v>
      </c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60"/>
      <c r="M167" s="51"/>
      <c r="N167" s="60"/>
      <c r="O167" s="60"/>
      <c r="P167" s="76">
        <f t="shared" si="24"/>
        <v>0</v>
      </c>
      <c r="T167" s="53"/>
    </row>
    <row r="168" spans="1:20" ht="13.2" x14ac:dyDescent="0.25">
      <c r="A168" s="64" t="s">
        <v>22</v>
      </c>
      <c r="B168" s="147">
        <f t="shared" ref="B168:O168" si="25">SUM(B169:B174)</f>
        <v>1837568</v>
      </c>
      <c r="C168" s="147">
        <f t="shared" si="25"/>
        <v>406912</v>
      </c>
      <c r="D168" s="147">
        <f t="shared" si="25"/>
        <v>35186</v>
      </c>
      <c r="E168" s="147">
        <f t="shared" si="25"/>
        <v>57485</v>
      </c>
      <c r="F168" s="147">
        <f t="shared" si="25"/>
        <v>5062</v>
      </c>
      <c r="G168" s="147">
        <f t="shared" si="25"/>
        <v>11178</v>
      </c>
      <c r="H168" s="147">
        <f t="shared" si="25"/>
        <v>53084</v>
      </c>
      <c r="I168" s="147">
        <f t="shared" si="25"/>
        <v>136526</v>
      </c>
      <c r="J168" s="147">
        <f t="shared" si="25"/>
        <v>195474</v>
      </c>
      <c r="K168" s="147">
        <f t="shared" si="25"/>
        <v>0</v>
      </c>
      <c r="L168" s="147">
        <f t="shared" si="25"/>
        <v>0</v>
      </c>
      <c r="M168" s="147">
        <f t="shared" si="25"/>
        <v>0</v>
      </c>
      <c r="N168" s="147">
        <f t="shared" si="25"/>
        <v>30717</v>
      </c>
      <c r="O168" s="147">
        <f t="shared" si="25"/>
        <v>13</v>
      </c>
      <c r="P168" s="148">
        <f t="shared" si="24"/>
        <v>2769205</v>
      </c>
      <c r="T168" s="53"/>
    </row>
    <row r="169" spans="1:20" x14ac:dyDescent="0.2">
      <c r="A169" s="94" t="s">
        <v>128</v>
      </c>
      <c r="B169" s="20">
        <v>1837568</v>
      </c>
      <c r="C169" s="20">
        <v>406912</v>
      </c>
      <c r="D169" s="20">
        <v>35186</v>
      </c>
      <c r="E169" s="20">
        <v>57485</v>
      </c>
      <c r="F169" s="20">
        <v>5062</v>
      </c>
      <c r="G169" s="20">
        <v>11178</v>
      </c>
      <c r="H169" s="20">
        <v>53084</v>
      </c>
      <c r="I169" s="20">
        <v>136526</v>
      </c>
      <c r="J169" s="20">
        <v>195474</v>
      </c>
      <c r="K169" s="20">
        <v>0</v>
      </c>
      <c r="L169" s="29">
        <v>0</v>
      </c>
      <c r="M169" s="20">
        <v>0</v>
      </c>
      <c r="N169" s="77">
        <v>30717</v>
      </c>
      <c r="O169" s="29">
        <v>13</v>
      </c>
      <c r="P169" s="76">
        <f t="shared" si="24"/>
        <v>2769205</v>
      </c>
      <c r="T169" s="53"/>
    </row>
    <row r="170" spans="1:20" s="68" customFormat="1" ht="13.2" x14ac:dyDescent="0.25">
      <c r="A170" s="94" t="s">
        <v>94</v>
      </c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6"/>
      <c r="M170" s="95"/>
      <c r="N170" s="96"/>
      <c r="O170" s="96"/>
      <c r="P170" s="149">
        <f t="shared" si="24"/>
        <v>0</v>
      </c>
      <c r="R170" s="69"/>
      <c r="S170" s="69"/>
      <c r="T170" s="69"/>
    </row>
    <row r="171" spans="1:20" x14ac:dyDescent="0.2">
      <c r="A171" s="75" t="s">
        <v>79</v>
      </c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60"/>
      <c r="M171" s="51"/>
      <c r="N171" s="60"/>
      <c r="O171" s="60"/>
      <c r="P171" s="76">
        <f t="shared" si="24"/>
        <v>0</v>
      </c>
      <c r="T171" s="53"/>
    </row>
    <row r="172" spans="1:20" x14ac:dyDescent="0.2">
      <c r="A172" s="75" t="s">
        <v>80</v>
      </c>
      <c r="B172" s="51"/>
      <c r="C172" s="51"/>
      <c r="D172" s="51"/>
      <c r="E172" s="51"/>
      <c r="F172" s="51"/>
      <c r="G172" s="51"/>
      <c r="H172" s="51"/>
      <c r="I172" s="60"/>
      <c r="J172" s="60"/>
      <c r="K172" s="51"/>
      <c r="L172" s="60"/>
      <c r="M172" s="51"/>
      <c r="N172" s="60"/>
      <c r="O172" s="60"/>
      <c r="P172" s="76">
        <f t="shared" si="24"/>
        <v>0</v>
      </c>
      <c r="T172" s="53"/>
    </row>
    <row r="173" spans="1:20" x14ac:dyDescent="0.2">
      <c r="A173" s="75" t="s">
        <v>81</v>
      </c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60"/>
      <c r="M173" s="51"/>
      <c r="N173" s="60"/>
      <c r="O173" s="60"/>
      <c r="P173" s="76">
        <f t="shared" si="24"/>
        <v>0</v>
      </c>
      <c r="T173" s="53"/>
    </row>
    <row r="174" spans="1:20" x14ac:dyDescent="0.2">
      <c r="A174" s="75" t="s">
        <v>82</v>
      </c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60"/>
      <c r="M174" s="51"/>
      <c r="N174" s="60"/>
      <c r="O174" s="60"/>
      <c r="P174" s="76">
        <f t="shared" si="24"/>
        <v>0</v>
      </c>
      <c r="T174" s="53"/>
    </row>
    <row r="175" spans="1:20" ht="13.2" x14ac:dyDescent="0.25">
      <c r="A175" s="64" t="s">
        <v>23</v>
      </c>
      <c r="B175" s="147">
        <f t="shared" ref="B175:O175" si="26">SUM(B176:B181)</f>
        <v>1976094</v>
      </c>
      <c r="C175" s="147">
        <f t="shared" si="26"/>
        <v>437588</v>
      </c>
      <c r="D175" s="147">
        <f t="shared" si="26"/>
        <v>37838</v>
      </c>
      <c r="E175" s="147">
        <f t="shared" si="26"/>
        <v>61819</v>
      </c>
      <c r="F175" s="147">
        <f t="shared" si="26"/>
        <v>5443</v>
      </c>
      <c r="G175" s="147">
        <f t="shared" si="26"/>
        <v>12020</v>
      </c>
      <c r="H175" s="147">
        <f t="shared" si="26"/>
        <v>53084</v>
      </c>
      <c r="I175" s="147">
        <f t="shared" si="26"/>
        <v>181936</v>
      </c>
      <c r="J175" s="147">
        <f t="shared" si="26"/>
        <v>256369</v>
      </c>
      <c r="K175" s="147">
        <f t="shared" si="26"/>
        <v>0</v>
      </c>
      <c r="L175" s="147">
        <f t="shared" si="26"/>
        <v>-351</v>
      </c>
      <c r="M175" s="147">
        <f t="shared" si="26"/>
        <v>0</v>
      </c>
      <c r="N175" s="147">
        <f t="shared" si="26"/>
        <v>58347</v>
      </c>
      <c r="O175" s="147">
        <f t="shared" si="26"/>
        <v>117</v>
      </c>
      <c r="P175" s="148">
        <f t="shared" si="24"/>
        <v>3080304</v>
      </c>
      <c r="T175" s="53"/>
    </row>
    <row r="176" spans="1:20" x14ac:dyDescent="0.2">
      <c r="A176" s="94" t="s">
        <v>128</v>
      </c>
      <c r="B176" s="20">
        <v>1976094</v>
      </c>
      <c r="C176" s="20">
        <v>437588</v>
      </c>
      <c r="D176" s="20">
        <v>37838</v>
      </c>
      <c r="E176" s="20">
        <v>61819</v>
      </c>
      <c r="F176" s="20">
        <v>5443</v>
      </c>
      <c r="G176" s="20">
        <v>12020</v>
      </c>
      <c r="H176" s="20">
        <v>53084</v>
      </c>
      <c r="I176" s="20">
        <v>181936</v>
      </c>
      <c r="J176" s="20">
        <v>256369</v>
      </c>
      <c r="K176" s="20">
        <v>0</v>
      </c>
      <c r="L176" s="29">
        <v>-351</v>
      </c>
      <c r="M176" s="20">
        <v>0</v>
      </c>
      <c r="N176" s="77">
        <v>58347</v>
      </c>
      <c r="O176" s="29">
        <v>117</v>
      </c>
      <c r="P176" s="76">
        <f t="shared" si="24"/>
        <v>3080304</v>
      </c>
      <c r="T176" s="53"/>
    </row>
    <row r="177" spans="1:20" x14ac:dyDescent="0.2">
      <c r="A177" s="94" t="s">
        <v>94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9"/>
      <c r="M177" s="20"/>
      <c r="N177" s="29"/>
      <c r="O177" s="29"/>
      <c r="P177" s="76">
        <f t="shared" si="24"/>
        <v>0</v>
      </c>
      <c r="T177" s="53"/>
    </row>
    <row r="178" spans="1:20" x14ac:dyDescent="0.2">
      <c r="A178" s="75" t="s">
        <v>79</v>
      </c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60"/>
      <c r="M178" s="51"/>
      <c r="N178" s="60"/>
      <c r="O178" s="60"/>
      <c r="P178" s="76">
        <f t="shared" si="24"/>
        <v>0</v>
      </c>
      <c r="T178" s="53"/>
    </row>
    <row r="179" spans="1:20" x14ac:dyDescent="0.2">
      <c r="A179" s="75" t="s">
        <v>80</v>
      </c>
      <c r="B179" s="51"/>
      <c r="C179" s="51"/>
      <c r="D179" s="51"/>
      <c r="E179" s="51"/>
      <c r="F179" s="51"/>
      <c r="G179" s="51"/>
      <c r="H179" s="51"/>
      <c r="I179" s="60"/>
      <c r="J179" s="60"/>
      <c r="K179" s="51"/>
      <c r="L179" s="60"/>
      <c r="M179" s="51"/>
      <c r="N179" s="60"/>
      <c r="O179" s="60"/>
      <c r="P179" s="76">
        <f t="shared" si="24"/>
        <v>0</v>
      </c>
      <c r="T179" s="53"/>
    </row>
    <row r="180" spans="1:20" x14ac:dyDescent="0.2">
      <c r="A180" s="75" t="s">
        <v>81</v>
      </c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60"/>
      <c r="M180" s="51"/>
      <c r="N180" s="60"/>
      <c r="O180" s="60"/>
      <c r="P180" s="76">
        <f t="shared" si="24"/>
        <v>0</v>
      </c>
      <c r="T180" s="53"/>
    </row>
    <row r="181" spans="1:20" x14ac:dyDescent="0.2">
      <c r="A181" s="75" t="s">
        <v>82</v>
      </c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60"/>
      <c r="M181" s="51"/>
      <c r="N181" s="60"/>
      <c r="O181" s="60"/>
      <c r="P181" s="76">
        <f t="shared" si="24"/>
        <v>0</v>
      </c>
      <c r="T181" s="53"/>
    </row>
    <row r="182" spans="1:20" ht="13.2" x14ac:dyDescent="0.25">
      <c r="A182" s="64" t="s">
        <v>24</v>
      </c>
      <c r="B182" s="147">
        <f t="shared" ref="B182:O182" si="27">SUM(B183:B188)</f>
        <v>3765476</v>
      </c>
      <c r="C182" s="147">
        <f t="shared" si="27"/>
        <v>833830</v>
      </c>
      <c r="D182" s="147">
        <f t="shared" si="27"/>
        <v>72102</v>
      </c>
      <c r="E182" s="147">
        <f t="shared" si="27"/>
        <v>117797</v>
      </c>
      <c r="F182" s="147">
        <f t="shared" si="27"/>
        <v>10372</v>
      </c>
      <c r="G182" s="147">
        <f t="shared" si="27"/>
        <v>22905</v>
      </c>
      <c r="H182" s="147">
        <f t="shared" si="27"/>
        <v>53084</v>
      </c>
      <c r="I182" s="147">
        <f t="shared" si="27"/>
        <v>226332</v>
      </c>
      <c r="J182" s="147">
        <f t="shared" si="27"/>
        <v>208202</v>
      </c>
      <c r="K182" s="147">
        <f t="shared" si="27"/>
        <v>0</v>
      </c>
      <c r="L182" s="147">
        <f t="shared" si="27"/>
        <v>508757</v>
      </c>
      <c r="M182" s="147">
        <f t="shared" si="27"/>
        <v>0</v>
      </c>
      <c r="N182" s="147">
        <f t="shared" si="27"/>
        <v>0</v>
      </c>
      <c r="O182" s="147">
        <f t="shared" si="27"/>
        <v>1381</v>
      </c>
      <c r="P182" s="148">
        <f t="shared" si="24"/>
        <v>5820238</v>
      </c>
      <c r="T182" s="53"/>
    </row>
    <row r="183" spans="1:20" x14ac:dyDescent="0.2">
      <c r="A183" s="94" t="s">
        <v>128</v>
      </c>
      <c r="B183" s="20">
        <v>3765476</v>
      </c>
      <c r="C183" s="20">
        <v>833830</v>
      </c>
      <c r="D183" s="20">
        <v>72102</v>
      </c>
      <c r="E183" s="20">
        <v>117797</v>
      </c>
      <c r="F183" s="20">
        <v>10372</v>
      </c>
      <c r="G183" s="20">
        <v>22905</v>
      </c>
      <c r="H183" s="20">
        <v>53084</v>
      </c>
      <c r="I183" s="20">
        <v>226332</v>
      </c>
      <c r="J183" s="20">
        <v>208202</v>
      </c>
      <c r="K183" s="20">
        <v>0</v>
      </c>
      <c r="L183" s="29">
        <v>508757</v>
      </c>
      <c r="M183" s="20">
        <v>0</v>
      </c>
      <c r="N183" s="77">
        <v>0</v>
      </c>
      <c r="O183" s="29">
        <v>1381</v>
      </c>
      <c r="P183" s="76">
        <f t="shared" si="24"/>
        <v>5820238</v>
      </c>
      <c r="T183" s="53"/>
    </row>
    <row r="184" spans="1:20" x14ac:dyDescent="0.2">
      <c r="A184" s="94" t="s">
        <v>94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9"/>
      <c r="M184" s="20"/>
      <c r="N184" s="29"/>
      <c r="O184" s="29"/>
      <c r="P184" s="76">
        <f t="shared" si="24"/>
        <v>0</v>
      </c>
      <c r="T184" s="53"/>
    </row>
    <row r="185" spans="1:20" x14ac:dyDescent="0.2">
      <c r="A185" s="75" t="s">
        <v>79</v>
      </c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60"/>
      <c r="M185" s="51"/>
      <c r="N185" s="60"/>
      <c r="O185" s="60"/>
      <c r="P185" s="76">
        <f t="shared" si="24"/>
        <v>0</v>
      </c>
      <c r="T185" s="53"/>
    </row>
    <row r="186" spans="1:20" x14ac:dyDescent="0.2">
      <c r="A186" s="75" t="s">
        <v>80</v>
      </c>
      <c r="B186" s="51"/>
      <c r="C186" s="51"/>
      <c r="D186" s="51"/>
      <c r="E186" s="51"/>
      <c r="F186" s="51"/>
      <c r="G186" s="51"/>
      <c r="H186" s="51"/>
      <c r="I186" s="60"/>
      <c r="J186" s="60"/>
      <c r="K186" s="51"/>
      <c r="L186" s="60"/>
      <c r="M186" s="51"/>
      <c r="N186" s="60"/>
      <c r="O186" s="60"/>
      <c r="P186" s="76">
        <f t="shared" si="24"/>
        <v>0</v>
      </c>
      <c r="T186" s="53"/>
    </row>
    <row r="187" spans="1:20" x14ac:dyDescent="0.2">
      <c r="A187" s="75" t="s">
        <v>81</v>
      </c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60"/>
      <c r="M187" s="51"/>
      <c r="N187" s="60"/>
      <c r="O187" s="60"/>
      <c r="P187" s="76">
        <f t="shared" si="24"/>
        <v>0</v>
      </c>
      <c r="T187" s="53"/>
    </row>
    <row r="188" spans="1:20" x14ac:dyDescent="0.2">
      <c r="A188" s="75" t="s">
        <v>82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60"/>
      <c r="M188" s="51"/>
      <c r="N188" s="60"/>
      <c r="O188" s="60"/>
      <c r="P188" s="76">
        <f t="shared" si="24"/>
        <v>0</v>
      </c>
      <c r="T188" s="53"/>
    </row>
    <row r="189" spans="1:20" ht="13.2" x14ac:dyDescent="0.25">
      <c r="A189" s="64" t="s">
        <v>25</v>
      </c>
      <c r="B189" s="147">
        <f t="shared" ref="B189:O189" si="28">SUM(B190:B195)</f>
        <v>1600299</v>
      </c>
      <c r="C189" s="147">
        <f t="shared" si="28"/>
        <v>354371</v>
      </c>
      <c r="D189" s="147">
        <f t="shared" si="28"/>
        <v>30642</v>
      </c>
      <c r="E189" s="147">
        <f t="shared" si="28"/>
        <v>50063</v>
      </c>
      <c r="F189" s="147">
        <f t="shared" si="28"/>
        <v>4408</v>
      </c>
      <c r="G189" s="147">
        <f t="shared" si="28"/>
        <v>9735</v>
      </c>
      <c r="H189" s="147">
        <f t="shared" si="28"/>
        <v>20972</v>
      </c>
      <c r="I189" s="147">
        <f t="shared" si="28"/>
        <v>155453</v>
      </c>
      <c r="J189" s="147">
        <f t="shared" si="28"/>
        <v>229652</v>
      </c>
      <c r="K189" s="147">
        <f t="shared" si="28"/>
        <v>0</v>
      </c>
      <c r="L189" s="147">
        <f t="shared" si="28"/>
        <v>0</v>
      </c>
      <c r="M189" s="147">
        <f t="shared" si="28"/>
        <v>0</v>
      </c>
      <c r="N189" s="147">
        <f t="shared" si="28"/>
        <v>0</v>
      </c>
      <c r="O189" s="147">
        <f t="shared" si="28"/>
        <v>5</v>
      </c>
      <c r="P189" s="148">
        <f t="shared" si="24"/>
        <v>2455600</v>
      </c>
      <c r="T189" s="53"/>
    </row>
    <row r="190" spans="1:20" x14ac:dyDescent="0.2">
      <c r="A190" s="94" t="s">
        <v>128</v>
      </c>
      <c r="B190" s="20">
        <v>1600299</v>
      </c>
      <c r="C190" s="20">
        <v>354371</v>
      </c>
      <c r="D190" s="20">
        <v>30642</v>
      </c>
      <c r="E190" s="20">
        <v>50063</v>
      </c>
      <c r="F190" s="20">
        <v>4408</v>
      </c>
      <c r="G190" s="20">
        <v>9735</v>
      </c>
      <c r="H190" s="20">
        <v>20972</v>
      </c>
      <c r="I190" s="20">
        <v>155453</v>
      </c>
      <c r="J190" s="20">
        <v>229652</v>
      </c>
      <c r="K190" s="20">
        <v>0</v>
      </c>
      <c r="L190" s="29">
        <v>0</v>
      </c>
      <c r="M190" s="20">
        <v>0</v>
      </c>
      <c r="N190" s="77">
        <v>0</v>
      </c>
      <c r="O190" s="29">
        <v>5</v>
      </c>
      <c r="P190" s="76">
        <f t="shared" si="24"/>
        <v>2455600</v>
      </c>
      <c r="T190" s="53"/>
    </row>
    <row r="191" spans="1:20" x14ac:dyDescent="0.2">
      <c r="A191" s="94" t="s">
        <v>94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9"/>
      <c r="M191" s="20"/>
      <c r="N191" s="29"/>
      <c r="O191" s="29"/>
      <c r="P191" s="76">
        <f t="shared" si="24"/>
        <v>0</v>
      </c>
      <c r="T191" s="53"/>
    </row>
    <row r="192" spans="1:20" x14ac:dyDescent="0.2">
      <c r="A192" s="75" t="s">
        <v>79</v>
      </c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60"/>
      <c r="M192" s="51"/>
      <c r="N192" s="60"/>
      <c r="O192" s="60"/>
      <c r="P192" s="76">
        <f t="shared" si="24"/>
        <v>0</v>
      </c>
      <c r="T192" s="53"/>
    </row>
    <row r="193" spans="1:20" x14ac:dyDescent="0.2">
      <c r="A193" s="75" t="s">
        <v>80</v>
      </c>
      <c r="B193" s="51"/>
      <c r="C193" s="51"/>
      <c r="D193" s="51"/>
      <c r="E193" s="51"/>
      <c r="F193" s="51"/>
      <c r="G193" s="51"/>
      <c r="H193" s="51"/>
      <c r="I193" s="60"/>
      <c r="J193" s="60"/>
      <c r="K193" s="51"/>
      <c r="L193" s="60"/>
      <c r="M193" s="51"/>
      <c r="N193" s="60"/>
      <c r="O193" s="60"/>
      <c r="P193" s="76">
        <f t="shared" si="24"/>
        <v>0</v>
      </c>
      <c r="T193" s="53"/>
    </row>
    <row r="194" spans="1:20" x14ac:dyDescent="0.2">
      <c r="A194" s="75" t="s">
        <v>81</v>
      </c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60"/>
      <c r="M194" s="51"/>
      <c r="N194" s="60"/>
      <c r="O194" s="60"/>
      <c r="P194" s="76">
        <f t="shared" si="24"/>
        <v>0</v>
      </c>
      <c r="T194" s="53"/>
    </row>
    <row r="195" spans="1:20" x14ac:dyDescent="0.2">
      <c r="A195" s="75" t="s">
        <v>82</v>
      </c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60"/>
      <c r="M195" s="51"/>
      <c r="N195" s="60"/>
      <c r="O195" s="60"/>
      <c r="P195" s="76">
        <f t="shared" si="24"/>
        <v>0</v>
      </c>
      <c r="T195" s="53"/>
    </row>
    <row r="196" spans="1:20" ht="13.2" x14ac:dyDescent="0.25">
      <c r="A196" s="64" t="s">
        <v>26</v>
      </c>
      <c r="B196" s="147">
        <f t="shared" ref="B196:O196" si="29">SUM(B197:B202)</f>
        <v>42284921</v>
      </c>
      <c r="C196" s="147">
        <f t="shared" si="29"/>
        <v>9363607</v>
      </c>
      <c r="D196" s="147">
        <f t="shared" si="29"/>
        <v>809675</v>
      </c>
      <c r="E196" s="147">
        <f t="shared" si="29"/>
        <v>1322816</v>
      </c>
      <c r="F196" s="147">
        <f t="shared" si="29"/>
        <v>116476</v>
      </c>
      <c r="G196" s="147">
        <f t="shared" si="29"/>
        <v>257216</v>
      </c>
      <c r="H196" s="147">
        <f t="shared" si="29"/>
        <v>53084</v>
      </c>
      <c r="I196" s="147">
        <f t="shared" si="29"/>
        <v>1705179</v>
      </c>
      <c r="J196" s="147">
        <f t="shared" si="29"/>
        <v>192314</v>
      </c>
      <c r="K196" s="147">
        <f t="shared" si="29"/>
        <v>0</v>
      </c>
      <c r="L196" s="147">
        <f t="shared" si="29"/>
        <v>7605377</v>
      </c>
      <c r="M196" s="147">
        <f t="shared" si="29"/>
        <v>0</v>
      </c>
      <c r="N196" s="147">
        <f t="shared" si="29"/>
        <v>2948162</v>
      </c>
      <c r="O196" s="147">
        <f t="shared" si="29"/>
        <v>7258</v>
      </c>
      <c r="P196" s="148">
        <f t="shared" si="24"/>
        <v>66666085</v>
      </c>
      <c r="T196" s="53"/>
    </row>
    <row r="197" spans="1:20" x14ac:dyDescent="0.2">
      <c r="A197" s="94" t="s">
        <v>128</v>
      </c>
      <c r="B197" s="20">
        <v>42284921</v>
      </c>
      <c r="C197" s="20">
        <v>9363607</v>
      </c>
      <c r="D197" s="20">
        <v>809675</v>
      </c>
      <c r="E197" s="20">
        <v>1322816</v>
      </c>
      <c r="F197" s="20">
        <v>116476</v>
      </c>
      <c r="G197" s="20">
        <v>257216</v>
      </c>
      <c r="H197" s="20">
        <v>53084</v>
      </c>
      <c r="I197" s="20">
        <v>1705179</v>
      </c>
      <c r="J197" s="20">
        <v>192314</v>
      </c>
      <c r="K197" s="20">
        <v>0</v>
      </c>
      <c r="L197" s="29">
        <v>7605377</v>
      </c>
      <c r="M197" s="20">
        <v>0</v>
      </c>
      <c r="N197" s="77">
        <v>2948162</v>
      </c>
      <c r="O197" s="29">
        <v>7258</v>
      </c>
      <c r="P197" s="76">
        <f t="shared" si="24"/>
        <v>66666085</v>
      </c>
      <c r="T197" s="53"/>
    </row>
    <row r="198" spans="1:20" x14ac:dyDescent="0.2">
      <c r="A198" s="94" t="s">
        <v>94</v>
      </c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9"/>
      <c r="M198" s="20"/>
      <c r="N198" s="29"/>
      <c r="O198" s="29"/>
      <c r="P198" s="76">
        <f t="shared" si="24"/>
        <v>0</v>
      </c>
      <c r="T198" s="53"/>
    </row>
    <row r="199" spans="1:20" x14ac:dyDescent="0.2">
      <c r="A199" s="75" t="s">
        <v>79</v>
      </c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60"/>
      <c r="M199" s="51"/>
      <c r="N199" s="60"/>
      <c r="O199" s="60"/>
      <c r="P199" s="76">
        <f t="shared" si="24"/>
        <v>0</v>
      </c>
      <c r="T199" s="53"/>
    </row>
    <row r="200" spans="1:20" x14ac:dyDescent="0.2">
      <c r="A200" s="75" t="s">
        <v>80</v>
      </c>
      <c r="B200" s="51"/>
      <c r="C200" s="51"/>
      <c r="D200" s="51"/>
      <c r="E200" s="51"/>
      <c r="F200" s="51"/>
      <c r="G200" s="51"/>
      <c r="H200" s="51"/>
      <c r="I200" s="60"/>
      <c r="J200" s="60"/>
      <c r="K200" s="51"/>
      <c r="L200" s="60"/>
      <c r="M200" s="51"/>
      <c r="N200" s="60"/>
      <c r="O200" s="60"/>
      <c r="P200" s="76">
        <f t="shared" si="24"/>
        <v>0</v>
      </c>
      <c r="T200" s="53"/>
    </row>
    <row r="201" spans="1:20" x14ac:dyDescent="0.2">
      <c r="A201" s="75" t="s">
        <v>81</v>
      </c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60"/>
      <c r="M201" s="51"/>
      <c r="N201" s="60"/>
      <c r="O201" s="60"/>
      <c r="P201" s="76">
        <f t="shared" si="24"/>
        <v>0</v>
      </c>
      <c r="T201" s="53"/>
    </row>
    <row r="202" spans="1:20" x14ac:dyDescent="0.2">
      <c r="A202" s="75" t="s">
        <v>82</v>
      </c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60"/>
      <c r="M202" s="51"/>
      <c r="N202" s="60"/>
      <c r="O202" s="60"/>
      <c r="P202" s="76">
        <f t="shared" si="24"/>
        <v>0</v>
      </c>
      <c r="T202" s="53"/>
    </row>
    <row r="203" spans="1:20" ht="13.2" x14ac:dyDescent="0.25">
      <c r="A203" s="64" t="s">
        <v>27</v>
      </c>
      <c r="B203" s="147">
        <f t="shared" ref="B203:O203" si="30">SUM(B204:B209)</f>
        <v>1672267</v>
      </c>
      <c r="C203" s="147">
        <f t="shared" si="30"/>
        <v>370309</v>
      </c>
      <c r="D203" s="147">
        <f t="shared" si="30"/>
        <v>32021</v>
      </c>
      <c r="E203" s="147">
        <f t="shared" si="30"/>
        <v>52314</v>
      </c>
      <c r="F203" s="147">
        <f t="shared" si="30"/>
        <v>4606</v>
      </c>
      <c r="G203" s="147">
        <f t="shared" si="30"/>
        <v>10172</v>
      </c>
      <c r="H203" s="147">
        <f t="shared" si="30"/>
        <v>20972</v>
      </c>
      <c r="I203" s="147">
        <f t="shared" si="30"/>
        <v>140424</v>
      </c>
      <c r="J203" s="147">
        <f t="shared" si="30"/>
        <v>204641</v>
      </c>
      <c r="K203" s="147">
        <f t="shared" si="30"/>
        <v>32</v>
      </c>
      <c r="L203" s="147">
        <f t="shared" si="30"/>
        <v>0</v>
      </c>
      <c r="M203" s="147">
        <f t="shared" si="30"/>
        <v>0</v>
      </c>
      <c r="N203" s="147">
        <f t="shared" si="30"/>
        <v>34241</v>
      </c>
      <c r="O203" s="147">
        <f t="shared" si="30"/>
        <v>0</v>
      </c>
      <c r="P203" s="148">
        <f>SUM(B203:O203)</f>
        <v>2541999</v>
      </c>
      <c r="T203" s="53"/>
    </row>
    <row r="204" spans="1:20" x14ac:dyDescent="0.2">
      <c r="A204" s="94" t="s">
        <v>128</v>
      </c>
      <c r="B204" s="20">
        <v>1672267</v>
      </c>
      <c r="C204" s="20">
        <v>370309</v>
      </c>
      <c r="D204" s="20">
        <v>32021</v>
      </c>
      <c r="E204" s="20">
        <v>52314</v>
      </c>
      <c r="F204" s="20">
        <v>4606</v>
      </c>
      <c r="G204" s="20">
        <v>10172</v>
      </c>
      <c r="H204" s="20">
        <v>20972</v>
      </c>
      <c r="I204" s="20">
        <v>140424</v>
      </c>
      <c r="J204" s="20">
        <v>204641</v>
      </c>
      <c r="K204" s="20">
        <v>32</v>
      </c>
      <c r="L204" s="29">
        <v>0</v>
      </c>
      <c r="M204" s="20">
        <v>0</v>
      </c>
      <c r="N204" s="77">
        <v>34241</v>
      </c>
      <c r="O204" s="29">
        <v>0</v>
      </c>
      <c r="P204" s="76">
        <f t="shared" si="24"/>
        <v>2541999</v>
      </c>
      <c r="T204" s="53"/>
    </row>
    <row r="205" spans="1:20" x14ac:dyDescent="0.2">
      <c r="A205" s="94" t="s">
        <v>94</v>
      </c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9"/>
      <c r="M205" s="20"/>
      <c r="N205" s="60"/>
      <c r="O205" s="29"/>
      <c r="P205" s="76">
        <f t="shared" si="24"/>
        <v>0</v>
      </c>
      <c r="T205" s="53"/>
    </row>
    <row r="206" spans="1:20" x14ac:dyDescent="0.2">
      <c r="A206" s="75" t="s">
        <v>79</v>
      </c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60"/>
      <c r="M206" s="51"/>
      <c r="N206" s="60"/>
      <c r="O206" s="60"/>
      <c r="P206" s="76">
        <f t="shared" si="24"/>
        <v>0</v>
      </c>
      <c r="T206" s="53"/>
    </row>
    <row r="207" spans="1:20" x14ac:dyDescent="0.2">
      <c r="A207" s="75" t="s">
        <v>80</v>
      </c>
      <c r="B207" s="51"/>
      <c r="C207" s="51"/>
      <c r="D207" s="51"/>
      <c r="E207" s="51"/>
      <c r="F207" s="51"/>
      <c r="G207" s="51"/>
      <c r="H207" s="51"/>
      <c r="I207" s="60"/>
      <c r="J207" s="60"/>
      <c r="K207" s="51"/>
      <c r="L207" s="60"/>
      <c r="M207" s="51"/>
      <c r="N207" s="60"/>
      <c r="O207" s="60"/>
      <c r="P207" s="76">
        <f t="shared" si="24"/>
        <v>0</v>
      </c>
      <c r="T207" s="53"/>
    </row>
    <row r="208" spans="1:20" x14ac:dyDescent="0.2">
      <c r="A208" s="75" t="s">
        <v>81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60"/>
      <c r="M208" s="51"/>
      <c r="N208" s="60"/>
      <c r="O208" s="60"/>
      <c r="P208" s="76">
        <f t="shared" si="24"/>
        <v>0</v>
      </c>
      <c r="T208" s="53"/>
    </row>
    <row r="209" spans="1:20" x14ac:dyDescent="0.2">
      <c r="A209" s="75" t="s">
        <v>82</v>
      </c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60"/>
      <c r="M209" s="51"/>
      <c r="N209" s="60"/>
      <c r="O209" s="60"/>
      <c r="P209" s="76">
        <f t="shared" si="24"/>
        <v>0</v>
      </c>
      <c r="T209" s="53"/>
    </row>
    <row r="210" spans="1:20" ht="13.2" x14ac:dyDescent="0.25">
      <c r="A210" s="64" t="s">
        <v>28</v>
      </c>
      <c r="B210" s="147">
        <f t="shared" ref="B210:O210" si="31">SUM(B211:B216)</f>
        <v>2438131</v>
      </c>
      <c r="C210" s="147">
        <f t="shared" si="31"/>
        <v>539902</v>
      </c>
      <c r="D210" s="147">
        <f t="shared" si="31"/>
        <v>46685</v>
      </c>
      <c r="E210" s="147">
        <f t="shared" si="31"/>
        <v>76273</v>
      </c>
      <c r="F210" s="147">
        <f t="shared" si="31"/>
        <v>6716</v>
      </c>
      <c r="G210" s="147">
        <f t="shared" si="31"/>
        <v>14831</v>
      </c>
      <c r="H210" s="147">
        <f t="shared" si="31"/>
        <v>20972</v>
      </c>
      <c r="I210" s="147">
        <f t="shared" si="31"/>
        <v>177395</v>
      </c>
      <c r="J210" s="147">
        <f t="shared" si="31"/>
        <v>207817</v>
      </c>
      <c r="K210" s="147">
        <f t="shared" si="31"/>
        <v>0</v>
      </c>
      <c r="L210" s="147">
        <f t="shared" si="31"/>
        <v>146107</v>
      </c>
      <c r="M210" s="147">
        <f t="shared" si="31"/>
        <v>0</v>
      </c>
      <c r="N210" s="147">
        <f t="shared" si="31"/>
        <v>109120</v>
      </c>
      <c r="O210" s="147">
        <f t="shared" si="31"/>
        <v>0</v>
      </c>
      <c r="P210" s="148">
        <f t="shared" si="24"/>
        <v>3783949</v>
      </c>
      <c r="T210" s="53"/>
    </row>
    <row r="211" spans="1:20" x14ac:dyDescent="0.2">
      <c r="A211" s="94" t="s">
        <v>128</v>
      </c>
      <c r="B211" s="20">
        <v>2438131</v>
      </c>
      <c r="C211" s="20">
        <v>539902</v>
      </c>
      <c r="D211" s="20">
        <v>46685</v>
      </c>
      <c r="E211" s="20">
        <v>76273</v>
      </c>
      <c r="F211" s="20">
        <v>6716</v>
      </c>
      <c r="G211" s="20">
        <v>14831</v>
      </c>
      <c r="H211" s="20">
        <v>20972</v>
      </c>
      <c r="I211" s="20">
        <v>177395</v>
      </c>
      <c r="J211" s="20">
        <v>207817</v>
      </c>
      <c r="K211" s="20">
        <v>0</v>
      </c>
      <c r="L211" s="29">
        <v>146107</v>
      </c>
      <c r="M211" s="20">
        <v>0</v>
      </c>
      <c r="N211" s="77">
        <v>109120</v>
      </c>
      <c r="O211" s="29">
        <v>0</v>
      </c>
      <c r="P211" s="76">
        <f t="shared" si="24"/>
        <v>3783949</v>
      </c>
      <c r="T211" s="53"/>
    </row>
    <row r="212" spans="1:20" x14ac:dyDescent="0.2">
      <c r="A212" s="94" t="s">
        <v>94</v>
      </c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9"/>
      <c r="M212" s="20"/>
      <c r="N212" s="29"/>
      <c r="O212" s="29"/>
      <c r="P212" s="76">
        <f t="shared" si="24"/>
        <v>0</v>
      </c>
      <c r="T212" s="53"/>
    </row>
    <row r="213" spans="1:20" x14ac:dyDescent="0.2">
      <c r="A213" s="75" t="s">
        <v>79</v>
      </c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60"/>
      <c r="M213" s="51"/>
      <c r="N213" s="60"/>
      <c r="O213" s="60"/>
      <c r="P213" s="76">
        <f t="shared" si="24"/>
        <v>0</v>
      </c>
      <c r="T213" s="53"/>
    </row>
    <row r="214" spans="1:20" x14ac:dyDescent="0.2">
      <c r="A214" s="75" t="s">
        <v>80</v>
      </c>
      <c r="B214" s="51"/>
      <c r="C214" s="51"/>
      <c r="D214" s="51"/>
      <c r="E214" s="51"/>
      <c r="F214" s="51"/>
      <c r="G214" s="51"/>
      <c r="H214" s="51"/>
      <c r="I214" s="60"/>
      <c r="J214" s="60"/>
      <c r="K214" s="51"/>
      <c r="L214" s="60"/>
      <c r="M214" s="51"/>
      <c r="N214" s="60"/>
      <c r="O214" s="60"/>
      <c r="P214" s="76">
        <f t="shared" si="24"/>
        <v>0</v>
      </c>
      <c r="T214" s="53"/>
    </row>
    <row r="215" spans="1:20" x14ac:dyDescent="0.2">
      <c r="A215" s="75" t="s">
        <v>81</v>
      </c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60"/>
      <c r="M215" s="51"/>
      <c r="N215" s="60"/>
      <c r="O215" s="60"/>
      <c r="P215" s="76">
        <f t="shared" si="24"/>
        <v>0</v>
      </c>
      <c r="T215" s="53"/>
    </row>
    <row r="216" spans="1:20" x14ac:dyDescent="0.2">
      <c r="A216" s="75" t="s">
        <v>82</v>
      </c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60"/>
      <c r="M216" s="51"/>
      <c r="N216" s="60"/>
      <c r="O216" s="60"/>
      <c r="P216" s="76">
        <f t="shared" si="24"/>
        <v>0</v>
      </c>
      <c r="T216" s="53"/>
    </row>
    <row r="217" spans="1:20" ht="13.2" x14ac:dyDescent="0.25">
      <c r="A217" s="64" t="s">
        <v>29</v>
      </c>
      <c r="B217" s="147">
        <f t="shared" ref="B217:O217" si="32">SUM(B218:B223)</f>
        <v>2462551</v>
      </c>
      <c r="C217" s="147">
        <f t="shared" si="32"/>
        <v>545309</v>
      </c>
      <c r="D217" s="147">
        <f t="shared" si="32"/>
        <v>47153</v>
      </c>
      <c r="E217" s="147">
        <f t="shared" si="32"/>
        <v>77037</v>
      </c>
      <c r="F217" s="147">
        <f t="shared" si="32"/>
        <v>6783</v>
      </c>
      <c r="G217" s="147">
        <f t="shared" si="32"/>
        <v>14980</v>
      </c>
      <c r="H217" s="147">
        <f t="shared" si="32"/>
        <v>20972</v>
      </c>
      <c r="I217" s="147">
        <f t="shared" si="32"/>
        <v>159627</v>
      </c>
      <c r="J217" s="147">
        <f t="shared" si="32"/>
        <v>176416</v>
      </c>
      <c r="K217" s="147">
        <f t="shared" si="32"/>
        <v>0</v>
      </c>
      <c r="L217" s="147">
        <f t="shared" si="32"/>
        <v>0</v>
      </c>
      <c r="M217" s="147">
        <f t="shared" si="32"/>
        <v>0</v>
      </c>
      <c r="N217" s="147">
        <f t="shared" si="32"/>
        <v>114496</v>
      </c>
      <c r="O217" s="147">
        <f t="shared" si="32"/>
        <v>190</v>
      </c>
      <c r="P217" s="148">
        <f t="shared" si="24"/>
        <v>3625514</v>
      </c>
      <c r="T217" s="53"/>
    </row>
    <row r="218" spans="1:20" x14ac:dyDescent="0.2">
      <c r="A218" s="94" t="s">
        <v>128</v>
      </c>
      <c r="B218" s="20">
        <v>2462551</v>
      </c>
      <c r="C218" s="20">
        <v>545309</v>
      </c>
      <c r="D218" s="20">
        <v>47153</v>
      </c>
      <c r="E218" s="20">
        <v>77037</v>
      </c>
      <c r="F218" s="20">
        <v>6783</v>
      </c>
      <c r="G218" s="20">
        <v>14980</v>
      </c>
      <c r="H218" s="20">
        <v>20972</v>
      </c>
      <c r="I218" s="20">
        <v>159627</v>
      </c>
      <c r="J218" s="20">
        <v>176416</v>
      </c>
      <c r="K218" s="20">
        <v>0</v>
      </c>
      <c r="L218" s="29">
        <v>0</v>
      </c>
      <c r="M218" s="20">
        <v>0</v>
      </c>
      <c r="N218" s="77">
        <v>114496</v>
      </c>
      <c r="O218" s="29">
        <v>190</v>
      </c>
      <c r="P218" s="76">
        <f t="shared" si="24"/>
        <v>3625514</v>
      </c>
      <c r="T218" s="53"/>
    </row>
    <row r="219" spans="1:20" x14ac:dyDescent="0.2">
      <c r="A219" s="94" t="s">
        <v>94</v>
      </c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9"/>
      <c r="M219" s="20"/>
      <c r="N219" s="29"/>
      <c r="O219" s="29"/>
      <c r="P219" s="76">
        <f t="shared" si="24"/>
        <v>0</v>
      </c>
      <c r="T219" s="53"/>
    </row>
    <row r="220" spans="1:20" x14ac:dyDescent="0.2">
      <c r="A220" s="75" t="s">
        <v>79</v>
      </c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60"/>
      <c r="M220" s="51"/>
      <c r="N220" s="60"/>
      <c r="O220" s="60"/>
      <c r="P220" s="76">
        <f t="shared" si="24"/>
        <v>0</v>
      </c>
      <c r="T220" s="53"/>
    </row>
    <row r="221" spans="1:20" x14ac:dyDescent="0.2">
      <c r="A221" s="75" t="s">
        <v>80</v>
      </c>
      <c r="B221" s="51"/>
      <c r="C221" s="51"/>
      <c r="D221" s="51"/>
      <c r="E221" s="51"/>
      <c r="F221" s="51"/>
      <c r="G221" s="51"/>
      <c r="H221" s="51"/>
      <c r="I221" s="60"/>
      <c r="J221" s="60"/>
      <c r="K221" s="51"/>
      <c r="L221" s="60"/>
      <c r="M221" s="51"/>
      <c r="N221" s="60"/>
      <c r="O221" s="60"/>
      <c r="P221" s="76">
        <f t="shared" si="24"/>
        <v>0</v>
      </c>
      <c r="T221" s="53"/>
    </row>
    <row r="222" spans="1:20" x14ac:dyDescent="0.2">
      <c r="A222" s="75" t="s">
        <v>81</v>
      </c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60"/>
      <c r="M222" s="51"/>
      <c r="N222" s="60"/>
      <c r="O222" s="60"/>
      <c r="P222" s="76">
        <f t="shared" si="24"/>
        <v>0</v>
      </c>
      <c r="T222" s="53"/>
    </row>
    <row r="223" spans="1:20" x14ac:dyDescent="0.2">
      <c r="A223" s="75" t="s">
        <v>82</v>
      </c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60"/>
      <c r="M223" s="51"/>
      <c r="N223" s="60"/>
      <c r="O223" s="60"/>
      <c r="P223" s="76">
        <f t="shared" si="24"/>
        <v>0</v>
      </c>
      <c r="T223" s="53"/>
    </row>
    <row r="224" spans="1:20" ht="13.2" x14ac:dyDescent="0.25">
      <c r="A224" s="64" t="s">
        <v>30</v>
      </c>
      <c r="B224" s="147">
        <f t="shared" ref="B224:O224" si="33">SUM(B225:B230)</f>
        <v>1467223</v>
      </c>
      <c r="C224" s="147">
        <f t="shared" si="33"/>
        <v>324903</v>
      </c>
      <c r="D224" s="147">
        <f t="shared" si="33"/>
        <v>28094</v>
      </c>
      <c r="E224" s="147">
        <f t="shared" si="33"/>
        <v>45900</v>
      </c>
      <c r="F224" s="147">
        <f t="shared" si="33"/>
        <v>4042</v>
      </c>
      <c r="G224" s="147">
        <f t="shared" si="33"/>
        <v>8925</v>
      </c>
      <c r="H224" s="147">
        <f t="shared" si="33"/>
        <v>20972</v>
      </c>
      <c r="I224" s="147">
        <f t="shared" si="33"/>
        <v>127406</v>
      </c>
      <c r="J224" s="147">
        <f t="shared" si="33"/>
        <v>194988</v>
      </c>
      <c r="K224" s="147">
        <f t="shared" si="33"/>
        <v>0</v>
      </c>
      <c r="L224" s="147">
        <f t="shared" si="33"/>
        <v>1290</v>
      </c>
      <c r="M224" s="147">
        <f t="shared" si="33"/>
        <v>0</v>
      </c>
      <c r="N224" s="147">
        <f t="shared" si="33"/>
        <v>13391</v>
      </c>
      <c r="O224" s="147">
        <f t="shared" si="33"/>
        <v>0</v>
      </c>
      <c r="P224" s="148">
        <f t="shared" si="24"/>
        <v>2237134</v>
      </c>
      <c r="T224" s="53"/>
    </row>
    <row r="225" spans="1:20" ht="12.75" customHeight="1" x14ac:dyDescent="0.2">
      <c r="A225" s="94" t="s">
        <v>128</v>
      </c>
      <c r="B225" s="20">
        <v>1467223</v>
      </c>
      <c r="C225" s="20">
        <v>324903</v>
      </c>
      <c r="D225" s="20">
        <v>28094</v>
      </c>
      <c r="E225" s="20">
        <v>45900</v>
      </c>
      <c r="F225" s="20">
        <v>4042</v>
      </c>
      <c r="G225" s="20">
        <v>8925</v>
      </c>
      <c r="H225" s="20">
        <v>20972</v>
      </c>
      <c r="I225" s="20">
        <v>127406</v>
      </c>
      <c r="J225" s="20">
        <v>194988</v>
      </c>
      <c r="K225" s="20">
        <v>0</v>
      </c>
      <c r="L225" s="29">
        <v>1290</v>
      </c>
      <c r="M225" s="20">
        <v>0</v>
      </c>
      <c r="N225" s="77">
        <v>13391</v>
      </c>
      <c r="O225" s="29">
        <v>0</v>
      </c>
      <c r="P225" s="76">
        <f t="shared" si="24"/>
        <v>2237134</v>
      </c>
      <c r="T225" s="53"/>
    </row>
    <row r="226" spans="1:20" ht="12.75" customHeight="1" x14ac:dyDescent="0.2">
      <c r="A226" s="94" t="s">
        <v>94</v>
      </c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9"/>
      <c r="M226" s="20"/>
      <c r="N226" s="29"/>
      <c r="O226" s="29"/>
      <c r="P226" s="76">
        <f t="shared" si="24"/>
        <v>0</v>
      </c>
      <c r="T226" s="53"/>
    </row>
    <row r="227" spans="1:20" ht="12.75" customHeight="1" x14ac:dyDescent="0.2">
      <c r="A227" s="75" t="s">
        <v>79</v>
      </c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60"/>
      <c r="M227" s="51"/>
      <c r="N227" s="60"/>
      <c r="O227" s="60"/>
      <c r="P227" s="76">
        <f t="shared" si="24"/>
        <v>0</v>
      </c>
      <c r="T227" s="53"/>
    </row>
    <row r="228" spans="1:20" ht="12.75" customHeight="1" x14ac:dyDescent="0.2">
      <c r="A228" s="75" t="s">
        <v>80</v>
      </c>
      <c r="B228" s="51"/>
      <c r="C228" s="51"/>
      <c r="D228" s="51"/>
      <c r="E228" s="51"/>
      <c r="F228" s="51"/>
      <c r="G228" s="51"/>
      <c r="H228" s="51"/>
      <c r="I228" s="60"/>
      <c r="J228" s="60"/>
      <c r="K228" s="51"/>
      <c r="L228" s="60"/>
      <c r="M228" s="51"/>
      <c r="N228" s="60"/>
      <c r="O228" s="60"/>
      <c r="P228" s="76">
        <f t="shared" si="24"/>
        <v>0</v>
      </c>
      <c r="T228" s="53"/>
    </row>
    <row r="229" spans="1:20" ht="12.75" customHeight="1" x14ac:dyDescent="0.2">
      <c r="A229" s="75" t="s">
        <v>81</v>
      </c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60"/>
      <c r="M229" s="51"/>
      <c r="N229" s="60"/>
      <c r="O229" s="60"/>
      <c r="P229" s="76">
        <f t="shared" si="24"/>
        <v>0</v>
      </c>
      <c r="T229" s="53"/>
    </row>
    <row r="230" spans="1:20" ht="12.75" customHeight="1" x14ac:dyDescent="0.2">
      <c r="A230" s="75" t="s">
        <v>82</v>
      </c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60"/>
      <c r="M230" s="51"/>
      <c r="N230" s="60"/>
      <c r="O230" s="60"/>
      <c r="P230" s="76">
        <f t="shared" si="24"/>
        <v>0</v>
      </c>
      <c r="T230" s="53"/>
    </row>
    <row r="231" spans="1:20" ht="12.75" customHeight="1" x14ac:dyDescent="0.25">
      <c r="A231" s="64" t="s">
        <v>31</v>
      </c>
      <c r="B231" s="147">
        <f t="shared" ref="B231:O231" si="34">SUM(B232:B237)</f>
        <v>74597644</v>
      </c>
      <c r="C231" s="147">
        <f t="shared" si="34"/>
        <v>16518964</v>
      </c>
      <c r="D231" s="147">
        <f t="shared" si="34"/>
        <v>1428401</v>
      </c>
      <c r="E231" s="147">
        <f t="shared" si="34"/>
        <v>2333668</v>
      </c>
      <c r="F231" s="147">
        <f t="shared" si="34"/>
        <v>205484</v>
      </c>
      <c r="G231" s="147">
        <f t="shared" si="34"/>
        <v>453773</v>
      </c>
      <c r="H231" s="147">
        <f t="shared" si="34"/>
        <v>53083</v>
      </c>
      <c r="I231" s="147">
        <f t="shared" si="34"/>
        <v>2775563</v>
      </c>
      <c r="J231" s="147">
        <f t="shared" si="34"/>
        <v>235021</v>
      </c>
      <c r="K231" s="147">
        <f t="shared" si="34"/>
        <v>0</v>
      </c>
      <c r="L231" s="147">
        <f t="shared" si="34"/>
        <v>723165</v>
      </c>
      <c r="M231" s="147">
        <f t="shared" si="34"/>
        <v>0</v>
      </c>
      <c r="N231" s="147">
        <f t="shared" si="34"/>
        <v>0</v>
      </c>
      <c r="O231" s="147">
        <f t="shared" si="34"/>
        <v>87130</v>
      </c>
      <c r="P231" s="148">
        <f t="shared" si="24"/>
        <v>99411896</v>
      </c>
      <c r="T231" s="53"/>
    </row>
    <row r="232" spans="1:20" x14ac:dyDescent="0.2">
      <c r="A232" s="94" t="s">
        <v>128</v>
      </c>
      <c r="B232" s="20">
        <v>74597644</v>
      </c>
      <c r="C232" s="20">
        <v>16518964</v>
      </c>
      <c r="D232" s="20">
        <v>1428401</v>
      </c>
      <c r="E232" s="20">
        <v>2333668</v>
      </c>
      <c r="F232" s="20">
        <v>205484</v>
      </c>
      <c r="G232" s="20">
        <v>453773</v>
      </c>
      <c r="H232" s="20">
        <v>53083</v>
      </c>
      <c r="I232" s="20">
        <v>2775563</v>
      </c>
      <c r="J232" s="20">
        <v>235021</v>
      </c>
      <c r="K232" s="20">
        <v>0</v>
      </c>
      <c r="L232" s="29">
        <v>723165</v>
      </c>
      <c r="M232" s="20">
        <v>0</v>
      </c>
      <c r="N232" s="77">
        <v>0</v>
      </c>
      <c r="O232" s="29">
        <v>87130</v>
      </c>
      <c r="P232" s="76">
        <f t="shared" si="24"/>
        <v>99411896</v>
      </c>
      <c r="T232" s="53"/>
    </row>
    <row r="233" spans="1:20" x14ac:dyDescent="0.2">
      <c r="A233" s="94" t="s">
        <v>94</v>
      </c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9"/>
      <c r="M233" s="20"/>
      <c r="N233" s="29"/>
      <c r="O233" s="29"/>
      <c r="P233" s="76">
        <f t="shared" si="24"/>
        <v>0</v>
      </c>
      <c r="T233" s="53"/>
    </row>
    <row r="234" spans="1:20" x14ac:dyDescent="0.2">
      <c r="A234" s="75" t="s">
        <v>79</v>
      </c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60"/>
      <c r="M234" s="51"/>
      <c r="N234" s="60"/>
      <c r="O234" s="60"/>
      <c r="P234" s="76">
        <f t="shared" si="24"/>
        <v>0</v>
      </c>
      <c r="T234" s="53"/>
    </row>
    <row r="235" spans="1:20" x14ac:dyDescent="0.2">
      <c r="A235" s="75" t="s">
        <v>80</v>
      </c>
      <c r="B235" s="51"/>
      <c r="C235" s="51"/>
      <c r="D235" s="51"/>
      <c r="E235" s="51"/>
      <c r="F235" s="51"/>
      <c r="G235" s="51"/>
      <c r="H235" s="51"/>
      <c r="I235" s="60"/>
      <c r="J235" s="60"/>
      <c r="K235" s="51"/>
      <c r="L235" s="60"/>
      <c r="M235" s="51"/>
      <c r="N235" s="60"/>
      <c r="O235" s="60"/>
      <c r="P235" s="76">
        <f t="shared" si="24"/>
        <v>0</v>
      </c>
      <c r="T235" s="53"/>
    </row>
    <row r="236" spans="1:20" x14ac:dyDescent="0.2">
      <c r="A236" s="75" t="s">
        <v>81</v>
      </c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60"/>
      <c r="M236" s="51"/>
      <c r="N236" s="60"/>
      <c r="O236" s="60"/>
      <c r="P236" s="76">
        <f t="shared" si="24"/>
        <v>0</v>
      </c>
      <c r="T236" s="53"/>
    </row>
    <row r="237" spans="1:20" x14ac:dyDescent="0.2">
      <c r="A237" s="75" t="s">
        <v>82</v>
      </c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60"/>
      <c r="M237" s="51"/>
      <c r="N237" s="60"/>
      <c r="O237" s="60"/>
      <c r="P237" s="76">
        <f t="shared" si="24"/>
        <v>0</v>
      </c>
      <c r="T237" s="53"/>
    </row>
    <row r="238" spans="1:20" ht="13.2" x14ac:dyDescent="0.25">
      <c r="A238" s="64" t="s">
        <v>32</v>
      </c>
      <c r="B238" s="147">
        <f t="shared" ref="B238:O238" si="35">SUM(B239:B244)</f>
        <v>14699786</v>
      </c>
      <c r="C238" s="147">
        <f t="shared" si="35"/>
        <v>3255132</v>
      </c>
      <c r="D238" s="147">
        <f t="shared" si="35"/>
        <v>281473</v>
      </c>
      <c r="E238" s="147">
        <f t="shared" si="35"/>
        <v>459859</v>
      </c>
      <c r="F238" s="147">
        <f t="shared" si="35"/>
        <v>40491</v>
      </c>
      <c r="G238" s="147">
        <f t="shared" si="35"/>
        <v>89418</v>
      </c>
      <c r="H238" s="147">
        <f t="shared" si="35"/>
        <v>53084</v>
      </c>
      <c r="I238" s="147">
        <f t="shared" si="35"/>
        <v>633377</v>
      </c>
      <c r="J238" s="147">
        <f t="shared" si="35"/>
        <v>225173</v>
      </c>
      <c r="K238" s="147">
        <f t="shared" si="35"/>
        <v>0</v>
      </c>
      <c r="L238" s="147">
        <f t="shared" si="35"/>
        <v>-20167</v>
      </c>
      <c r="M238" s="147">
        <f t="shared" si="35"/>
        <v>0</v>
      </c>
      <c r="N238" s="147">
        <f t="shared" si="35"/>
        <v>1073112</v>
      </c>
      <c r="O238" s="147">
        <f t="shared" si="35"/>
        <v>9747</v>
      </c>
      <c r="P238" s="148">
        <f t="shared" si="24"/>
        <v>20800485</v>
      </c>
      <c r="T238" s="53"/>
    </row>
    <row r="239" spans="1:20" x14ac:dyDescent="0.2">
      <c r="A239" s="94" t="s">
        <v>128</v>
      </c>
      <c r="B239" s="20">
        <v>14699786</v>
      </c>
      <c r="C239" s="20">
        <v>3255132</v>
      </c>
      <c r="D239" s="20">
        <v>281473</v>
      </c>
      <c r="E239" s="20">
        <v>459859</v>
      </c>
      <c r="F239" s="20">
        <v>40491</v>
      </c>
      <c r="G239" s="20">
        <v>89418</v>
      </c>
      <c r="H239" s="20">
        <v>53084</v>
      </c>
      <c r="I239" s="20">
        <v>633377</v>
      </c>
      <c r="J239" s="20">
        <v>225173</v>
      </c>
      <c r="K239" s="20">
        <v>0</v>
      </c>
      <c r="L239" s="29">
        <v>-20167</v>
      </c>
      <c r="M239" s="20">
        <v>0</v>
      </c>
      <c r="N239" s="77">
        <v>1073112</v>
      </c>
      <c r="O239" s="29">
        <v>9747</v>
      </c>
      <c r="P239" s="76">
        <f t="shared" ref="P239:P313" si="36">SUM(B239:O239)</f>
        <v>20800485</v>
      </c>
      <c r="T239" s="53"/>
    </row>
    <row r="240" spans="1:20" x14ac:dyDescent="0.2">
      <c r="A240" s="94" t="s">
        <v>94</v>
      </c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9"/>
      <c r="M240" s="20"/>
      <c r="N240" s="29"/>
      <c r="O240" s="29"/>
      <c r="P240" s="76">
        <f t="shared" si="36"/>
        <v>0</v>
      </c>
      <c r="T240" s="53"/>
    </row>
    <row r="241" spans="1:20" x14ac:dyDescent="0.2">
      <c r="A241" s="75" t="s">
        <v>79</v>
      </c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60"/>
      <c r="M241" s="51"/>
      <c r="N241" s="60"/>
      <c r="O241" s="60"/>
      <c r="P241" s="76">
        <f t="shared" si="36"/>
        <v>0</v>
      </c>
      <c r="T241" s="53"/>
    </row>
    <row r="242" spans="1:20" x14ac:dyDescent="0.2">
      <c r="A242" s="75" t="s">
        <v>80</v>
      </c>
      <c r="B242" s="51"/>
      <c r="C242" s="51"/>
      <c r="D242" s="51"/>
      <c r="E242" s="51"/>
      <c r="F242" s="51"/>
      <c r="G242" s="51"/>
      <c r="H242" s="51"/>
      <c r="I242" s="60"/>
      <c r="J242" s="60"/>
      <c r="K242" s="51"/>
      <c r="L242" s="60"/>
      <c r="M242" s="51"/>
      <c r="N242" s="60"/>
      <c r="O242" s="60"/>
      <c r="P242" s="76">
        <f t="shared" si="36"/>
        <v>0</v>
      </c>
      <c r="T242" s="53"/>
    </row>
    <row r="243" spans="1:20" x14ac:dyDescent="0.2">
      <c r="A243" s="75" t="s">
        <v>81</v>
      </c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60"/>
      <c r="M243" s="51"/>
      <c r="N243" s="60"/>
      <c r="O243" s="60"/>
      <c r="P243" s="76">
        <f t="shared" si="36"/>
        <v>0</v>
      </c>
      <c r="T243" s="53"/>
    </row>
    <row r="244" spans="1:20" x14ac:dyDescent="0.2">
      <c r="A244" s="75" t="s">
        <v>82</v>
      </c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60"/>
      <c r="M244" s="51"/>
      <c r="N244" s="60"/>
      <c r="O244" s="60"/>
      <c r="P244" s="76">
        <f t="shared" si="36"/>
        <v>0</v>
      </c>
      <c r="T244" s="53"/>
    </row>
    <row r="245" spans="1:20" ht="13.2" x14ac:dyDescent="0.25">
      <c r="A245" s="64" t="s">
        <v>33</v>
      </c>
      <c r="B245" s="147">
        <f t="shared" ref="B245:O245" si="37">SUM(B246:B251)</f>
        <v>1906968</v>
      </c>
      <c r="C245" s="147">
        <f t="shared" si="37"/>
        <v>422280</v>
      </c>
      <c r="D245" s="147">
        <f t="shared" si="37"/>
        <v>36515</v>
      </c>
      <c r="E245" s="147">
        <f t="shared" si="37"/>
        <v>59656</v>
      </c>
      <c r="F245" s="147">
        <f t="shared" si="37"/>
        <v>5253</v>
      </c>
      <c r="G245" s="147">
        <f t="shared" si="37"/>
        <v>11600</v>
      </c>
      <c r="H245" s="147">
        <f t="shared" si="37"/>
        <v>20972</v>
      </c>
      <c r="I245" s="147">
        <f t="shared" si="37"/>
        <v>138044</v>
      </c>
      <c r="J245" s="147">
        <f t="shared" si="37"/>
        <v>178986</v>
      </c>
      <c r="K245" s="147">
        <f t="shared" si="37"/>
        <v>0</v>
      </c>
      <c r="L245" s="147">
        <f t="shared" si="37"/>
        <v>0</v>
      </c>
      <c r="M245" s="147">
        <f t="shared" si="37"/>
        <v>0</v>
      </c>
      <c r="N245" s="147">
        <f t="shared" si="37"/>
        <v>48031</v>
      </c>
      <c r="O245" s="147">
        <f t="shared" si="37"/>
        <v>20</v>
      </c>
      <c r="P245" s="148">
        <f t="shared" si="36"/>
        <v>2828325</v>
      </c>
      <c r="T245" s="53"/>
    </row>
    <row r="246" spans="1:20" x14ac:dyDescent="0.2">
      <c r="A246" s="94" t="s">
        <v>128</v>
      </c>
      <c r="B246" s="20">
        <v>1906968</v>
      </c>
      <c r="C246" s="20">
        <v>422280</v>
      </c>
      <c r="D246" s="20">
        <v>36515</v>
      </c>
      <c r="E246" s="20">
        <v>59656</v>
      </c>
      <c r="F246" s="20">
        <v>5253</v>
      </c>
      <c r="G246" s="20">
        <v>11600</v>
      </c>
      <c r="H246" s="20">
        <v>20972</v>
      </c>
      <c r="I246" s="20">
        <v>138044</v>
      </c>
      <c r="J246" s="20">
        <v>178986</v>
      </c>
      <c r="K246" s="20">
        <v>0</v>
      </c>
      <c r="L246" s="29">
        <v>0</v>
      </c>
      <c r="M246" s="20">
        <v>0</v>
      </c>
      <c r="N246" s="77">
        <v>48031</v>
      </c>
      <c r="O246" s="29">
        <v>20</v>
      </c>
      <c r="P246" s="76">
        <f t="shared" si="36"/>
        <v>2828325</v>
      </c>
      <c r="T246" s="53"/>
    </row>
    <row r="247" spans="1:20" x14ac:dyDescent="0.2">
      <c r="A247" s="94" t="s">
        <v>94</v>
      </c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9"/>
      <c r="M247" s="20"/>
      <c r="N247" s="29"/>
      <c r="O247" s="29"/>
      <c r="P247" s="76">
        <f t="shared" si="36"/>
        <v>0</v>
      </c>
      <c r="T247" s="53"/>
    </row>
    <row r="248" spans="1:20" x14ac:dyDescent="0.2">
      <c r="A248" s="75" t="s">
        <v>79</v>
      </c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60"/>
      <c r="M248" s="51"/>
      <c r="N248" s="60"/>
      <c r="O248" s="60"/>
      <c r="P248" s="76">
        <f t="shared" si="36"/>
        <v>0</v>
      </c>
      <c r="T248" s="53"/>
    </row>
    <row r="249" spans="1:20" x14ac:dyDescent="0.2">
      <c r="A249" s="75" t="s">
        <v>80</v>
      </c>
      <c r="B249" s="51"/>
      <c r="C249" s="51"/>
      <c r="D249" s="51"/>
      <c r="E249" s="51"/>
      <c r="F249" s="51"/>
      <c r="G249" s="51"/>
      <c r="H249" s="51"/>
      <c r="I249" s="60"/>
      <c r="J249" s="60"/>
      <c r="K249" s="51"/>
      <c r="L249" s="60"/>
      <c r="M249" s="51"/>
      <c r="N249" s="60"/>
      <c r="O249" s="60"/>
      <c r="P249" s="76">
        <f t="shared" si="36"/>
        <v>0</v>
      </c>
      <c r="T249" s="53"/>
    </row>
    <row r="250" spans="1:20" x14ac:dyDescent="0.2">
      <c r="A250" s="75" t="s">
        <v>81</v>
      </c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60"/>
      <c r="M250" s="51"/>
      <c r="N250" s="60"/>
      <c r="O250" s="60"/>
      <c r="P250" s="76">
        <f t="shared" si="36"/>
        <v>0</v>
      </c>
      <c r="T250" s="53"/>
    </row>
    <row r="251" spans="1:20" x14ac:dyDescent="0.2">
      <c r="A251" s="75" t="s">
        <v>82</v>
      </c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60"/>
      <c r="M251" s="51"/>
      <c r="N251" s="60"/>
      <c r="O251" s="60"/>
      <c r="P251" s="76">
        <f t="shared" si="36"/>
        <v>0</v>
      </c>
      <c r="T251" s="53"/>
    </row>
    <row r="252" spans="1:20" ht="13.2" x14ac:dyDescent="0.25">
      <c r="A252" s="64" t="s">
        <v>34</v>
      </c>
      <c r="B252" s="147">
        <f t="shared" ref="B252:O252" si="38">SUM(B253:B258)</f>
        <v>5884468</v>
      </c>
      <c r="C252" s="147">
        <f t="shared" si="38"/>
        <v>1303060</v>
      </c>
      <c r="D252" s="147">
        <f t="shared" si="38"/>
        <v>112676</v>
      </c>
      <c r="E252" s="147">
        <f t="shared" si="38"/>
        <v>184086</v>
      </c>
      <c r="F252" s="147">
        <f t="shared" si="38"/>
        <v>16209</v>
      </c>
      <c r="G252" s="147">
        <f t="shared" si="38"/>
        <v>35795</v>
      </c>
      <c r="H252" s="147">
        <f t="shared" si="38"/>
        <v>53084</v>
      </c>
      <c r="I252" s="147">
        <f t="shared" si="38"/>
        <v>313829</v>
      </c>
      <c r="J252" s="147">
        <f t="shared" si="38"/>
        <v>197751</v>
      </c>
      <c r="K252" s="147">
        <f t="shared" si="38"/>
        <v>0</v>
      </c>
      <c r="L252" s="147">
        <f t="shared" si="38"/>
        <v>-34954</v>
      </c>
      <c r="M252" s="147">
        <f t="shared" si="38"/>
        <v>0</v>
      </c>
      <c r="N252" s="147">
        <f t="shared" si="38"/>
        <v>402956</v>
      </c>
      <c r="O252" s="147">
        <f t="shared" si="38"/>
        <v>332</v>
      </c>
      <c r="P252" s="148">
        <f t="shared" si="36"/>
        <v>8469292</v>
      </c>
      <c r="T252" s="53"/>
    </row>
    <row r="253" spans="1:20" x14ac:dyDescent="0.2">
      <c r="A253" s="94" t="s">
        <v>128</v>
      </c>
      <c r="B253" s="20">
        <v>5884468</v>
      </c>
      <c r="C253" s="20">
        <v>1303060</v>
      </c>
      <c r="D253" s="20">
        <v>112676</v>
      </c>
      <c r="E253" s="20">
        <v>184086</v>
      </c>
      <c r="F253" s="20">
        <v>16209</v>
      </c>
      <c r="G253" s="20">
        <v>35795</v>
      </c>
      <c r="H253" s="20">
        <v>53084</v>
      </c>
      <c r="I253" s="20">
        <v>313829</v>
      </c>
      <c r="J253" s="20">
        <v>197751</v>
      </c>
      <c r="K253" s="20">
        <v>0</v>
      </c>
      <c r="L253" s="29">
        <v>-34954</v>
      </c>
      <c r="M253" s="20">
        <v>0</v>
      </c>
      <c r="N253" s="77">
        <v>402956</v>
      </c>
      <c r="O253" s="29">
        <v>332</v>
      </c>
      <c r="P253" s="76">
        <f t="shared" si="36"/>
        <v>8469292</v>
      </c>
      <c r="T253" s="53"/>
    </row>
    <row r="254" spans="1:20" x14ac:dyDescent="0.2">
      <c r="A254" s="94" t="s">
        <v>94</v>
      </c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9"/>
      <c r="M254" s="20"/>
      <c r="N254" s="29"/>
      <c r="O254" s="29"/>
      <c r="P254" s="76">
        <f t="shared" si="36"/>
        <v>0</v>
      </c>
      <c r="T254" s="53"/>
    </row>
    <row r="255" spans="1:20" x14ac:dyDescent="0.2">
      <c r="A255" s="75" t="s">
        <v>79</v>
      </c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60"/>
      <c r="M255" s="51"/>
      <c r="N255" s="60"/>
      <c r="O255" s="60"/>
      <c r="P255" s="76">
        <f t="shared" si="36"/>
        <v>0</v>
      </c>
      <c r="T255" s="53"/>
    </row>
    <row r="256" spans="1:20" x14ac:dyDescent="0.2">
      <c r="A256" s="75" t="s">
        <v>80</v>
      </c>
      <c r="B256" s="51"/>
      <c r="C256" s="51"/>
      <c r="D256" s="51"/>
      <c r="E256" s="51"/>
      <c r="F256" s="51"/>
      <c r="G256" s="51"/>
      <c r="H256" s="51"/>
      <c r="I256" s="60"/>
      <c r="J256" s="60"/>
      <c r="K256" s="51"/>
      <c r="L256" s="60"/>
      <c r="M256" s="51"/>
      <c r="N256" s="60"/>
      <c r="O256" s="60"/>
      <c r="P256" s="76">
        <f t="shared" si="36"/>
        <v>0</v>
      </c>
      <c r="T256" s="53"/>
    </row>
    <row r="257" spans="1:20" x14ac:dyDescent="0.2">
      <c r="A257" s="75" t="s">
        <v>81</v>
      </c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60"/>
      <c r="M257" s="51"/>
      <c r="N257" s="60"/>
      <c r="O257" s="60"/>
      <c r="P257" s="76">
        <f t="shared" si="36"/>
        <v>0</v>
      </c>
      <c r="T257" s="53"/>
    </row>
    <row r="258" spans="1:20" x14ac:dyDescent="0.2">
      <c r="A258" s="75" t="s">
        <v>82</v>
      </c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60"/>
      <c r="M258" s="51"/>
      <c r="N258" s="60"/>
      <c r="O258" s="60"/>
      <c r="P258" s="76">
        <f t="shared" si="36"/>
        <v>0</v>
      </c>
      <c r="T258" s="53"/>
    </row>
    <row r="259" spans="1:20" ht="13.2" x14ac:dyDescent="0.25">
      <c r="A259" s="64" t="s">
        <v>35</v>
      </c>
      <c r="B259" s="147">
        <f t="shared" ref="B259:O259" si="39">SUM(B260:B265)</f>
        <v>1365576</v>
      </c>
      <c r="C259" s="147">
        <f t="shared" si="39"/>
        <v>302409</v>
      </c>
      <c r="D259" s="147">
        <f t="shared" si="39"/>
        <v>26149</v>
      </c>
      <c r="E259" s="147">
        <f t="shared" si="39"/>
        <v>42720</v>
      </c>
      <c r="F259" s="147">
        <f t="shared" si="39"/>
        <v>3762</v>
      </c>
      <c r="G259" s="147">
        <f t="shared" si="39"/>
        <v>8307</v>
      </c>
      <c r="H259" s="147">
        <f t="shared" si="39"/>
        <v>20972</v>
      </c>
      <c r="I259" s="147">
        <f t="shared" si="39"/>
        <v>96019</v>
      </c>
      <c r="J259" s="147">
        <f t="shared" si="39"/>
        <v>150093</v>
      </c>
      <c r="K259" s="147">
        <f t="shared" si="39"/>
        <v>0</v>
      </c>
      <c r="L259" s="147">
        <f t="shared" si="39"/>
        <v>0</v>
      </c>
      <c r="M259" s="147">
        <f t="shared" si="39"/>
        <v>0</v>
      </c>
      <c r="N259" s="147">
        <f t="shared" si="39"/>
        <v>4787</v>
      </c>
      <c r="O259" s="147">
        <f t="shared" si="39"/>
        <v>0</v>
      </c>
      <c r="P259" s="148">
        <f t="shared" si="36"/>
        <v>2020794</v>
      </c>
      <c r="T259" s="53"/>
    </row>
    <row r="260" spans="1:20" x14ac:dyDescent="0.2">
      <c r="A260" s="94" t="s">
        <v>128</v>
      </c>
      <c r="B260" s="20">
        <v>1365576</v>
      </c>
      <c r="C260" s="20">
        <v>302409</v>
      </c>
      <c r="D260" s="20">
        <v>26149</v>
      </c>
      <c r="E260" s="20">
        <v>42720</v>
      </c>
      <c r="F260" s="20">
        <v>3762</v>
      </c>
      <c r="G260" s="20">
        <v>8307</v>
      </c>
      <c r="H260" s="20">
        <v>20972</v>
      </c>
      <c r="I260" s="20">
        <v>96019</v>
      </c>
      <c r="J260" s="20">
        <v>150093</v>
      </c>
      <c r="K260" s="20">
        <v>0</v>
      </c>
      <c r="L260" s="29">
        <v>0</v>
      </c>
      <c r="M260" s="20">
        <v>0</v>
      </c>
      <c r="N260" s="77">
        <v>4787</v>
      </c>
      <c r="O260" s="29">
        <v>0</v>
      </c>
      <c r="P260" s="76">
        <f t="shared" si="36"/>
        <v>2020794</v>
      </c>
      <c r="T260" s="53"/>
    </row>
    <row r="261" spans="1:20" x14ac:dyDescent="0.2">
      <c r="A261" s="94" t="s">
        <v>94</v>
      </c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9"/>
      <c r="M261" s="20"/>
      <c r="N261" s="29"/>
      <c r="O261" s="29"/>
      <c r="P261" s="76">
        <f t="shared" si="36"/>
        <v>0</v>
      </c>
      <c r="T261" s="53"/>
    </row>
    <row r="262" spans="1:20" x14ac:dyDescent="0.2">
      <c r="A262" s="75" t="s">
        <v>79</v>
      </c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60"/>
      <c r="M262" s="51"/>
      <c r="N262" s="60"/>
      <c r="O262" s="60"/>
      <c r="P262" s="76">
        <f t="shared" si="36"/>
        <v>0</v>
      </c>
      <c r="T262" s="53"/>
    </row>
    <row r="263" spans="1:20" x14ac:dyDescent="0.2">
      <c r="A263" s="75" t="s">
        <v>80</v>
      </c>
      <c r="B263" s="51"/>
      <c r="C263" s="51"/>
      <c r="D263" s="51"/>
      <c r="E263" s="51"/>
      <c r="F263" s="51"/>
      <c r="G263" s="51"/>
      <c r="H263" s="51"/>
      <c r="I263" s="60"/>
      <c r="J263" s="60"/>
      <c r="K263" s="51"/>
      <c r="L263" s="60"/>
      <c r="M263" s="51"/>
      <c r="N263" s="60"/>
      <c r="O263" s="60"/>
      <c r="P263" s="76">
        <f t="shared" si="36"/>
        <v>0</v>
      </c>
      <c r="T263" s="53"/>
    </row>
    <row r="264" spans="1:20" x14ac:dyDescent="0.2">
      <c r="A264" s="75" t="s">
        <v>81</v>
      </c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60"/>
      <c r="M264" s="51"/>
      <c r="N264" s="60"/>
      <c r="O264" s="60"/>
      <c r="P264" s="76">
        <f t="shared" si="36"/>
        <v>0</v>
      </c>
      <c r="T264" s="53"/>
    </row>
    <row r="265" spans="1:20" x14ac:dyDescent="0.2">
      <c r="A265" s="75" t="s">
        <v>82</v>
      </c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60"/>
      <c r="M265" s="51"/>
      <c r="N265" s="60"/>
      <c r="O265" s="60"/>
      <c r="P265" s="76">
        <f t="shared" si="36"/>
        <v>0</v>
      </c>
      <c r="T265" s="53"/>
    </row>
    <row r="266" spans="1:20" ht="13.2" x14ac:dyDescent="0.25">
      <c r="A266" s="64" t="s">
        <v>36</v>
      </c>
      <c r="B266" s="147">
        <f t="shared" ref="B266:O266" si="40">SUM(B267:B272)</f>
        <v>3353661</v>
      </c>
      <c r="C266" s="147">
        <f t="shared" si="40"/>
        <v>742637</v>
      </c>
      <c r="D266" s="147">
        <f t="shared" si="40"/>
        <v>64216</v>
      </c>
      <c r="E266" s="147">
        <f t="shared" si="40"/>
        <v>104914</v>
      </c>
      <c r="F266" s="147">
        <f t="shared" si="40"/>
        <v>9238</v>
      </c>
      <c r="G266" s="147">
        <f t="shared" si="40"/>
        <v>20400</v>
      </c>
      <c r="H266" s="147">
        <f t="shared" si="40"/>
        <v>20972</v>
      </c>
      <c r="I266" s="147">
        <f t="shared" si="40"/>
        <v>236740</v>
      </c>
      <c r="J266" s="147">
        <f t="shared" si="40"/>
        <v>240597</v>
      </c>
      <c r="K266" s="147">
        <f t="shared" si="40"/>
        <v>0</v>
      </c>
      <c r="L266" s="147">
        <f t="shared" si="40"/>
        <v>76488</v>
      </c>
      <c r="M266" s="147">
        <f t="shared" si="40"/>
        <v>0</v>
      </c>
      <c r="N266" s="147">
        <f t="shared" si="40"/>
        <v>173509</v>
      </c>
      <c r="O266" s="147">
        <f t="shared" si="40"/>
        <v>220</v>
      </c>
      <c r="P266" s="148">
        <f t="shared" si="36"/>
        <v>5043592</v>
      </c>
      <c r="T266" s="53"/>
    </row>
    <row r="267" spans="1:20" x14ac:dyDescent="0.2">
      <c r="A267" s="94" t="s">
        <v>128</v>
      </c>
      <c r="B267" s="20">
        <v>3353661</v>
      </c>
      <c r="C267" s="20">
        <v>742637</v>
      </c>
      <c r="D267" s="20">
        <v>64216</v>
      </c>
      <c r="E267" s="20">
        <v>104914</v>
      </c>
      <c r="F267" s="20">
        <v>9238</v>
      </c>
      <c r="G267" s="20">
        <v>20400</v>
      </c>
      <c r="H267" s="20">
        <v>20972</v>
      </c>
      <c r="I267" s="20">
        <v>236740</v>
      </c>
      <c r="J267" s="20">
        <v>240597</v>
      </c>
      <c r="K267" s="20">
        <v>0</v>
      </c>
      <c r="L267" s="29">
        <v>76488</v>
      </c>
      <c r="M267" s="20">
        <v>0</v>
      </c>
      <c r="N267" s="77">
        <v>173509</v>
      </c>
      <c r="O267" s="29">
        <v>220</v>
      </c>
      <c r="P267" s="76">
        <f t="shared" si="36"/>
        <v>5043592</v>
      </c>
      <c r="T267" s="53"/>
    </row>
    <row r="268" spans="1:20" x14ac:dyDescent="0.2">
      <c r="A268" s="94" t="s">
        <v>94</v>
      </c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9"/>
      <c r="M268" s="20"/>
      <c r="N268" s="29"/>
      <c r="O268" s="29"/>
      <c r="P268" s="76">
        <f t="shared" si="36"/>
        <v>0</v>
      </c>
      <c r="T268" s="53"/>
    </row>
    <row r="269" spans="1:20" x14ac:dyDescent="0.2">
      <c r="A269" s="75" t="s">
        <v>79</v>
      </c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60"/>
      <c r="M269" s="51"/>
      <c r="N269" s="60"/>
      <c r="O269" s="60"/>
      <c r="P269" s="76">
        <f t="shared" si="36"/>
        <v>0</v>
      </c>
      <c r="T269" s="53"/>
    </row>
    <row r="270" spans="1:20" x14ac:dyDescent="0.2">
      <c r="A270" s="75" t="s">
        <v>80</v>
      </c>
      <c r="B270" s="51"/>
      <c r="C270" s="51"/>
      <c r="D270" s="51"/>
      <c r="E270" s="51"/>
      <c r="F270" s="51"/>
      <c r="G270" s="51"/>
      <c r="H270" s="51"/>
      <c r="I270" s="60"/>
      <c r="J270" s="60"/>
      <c r="K270" s="51"/>
      <c r="L270" s="60"/>
      <c r="M270" s="51"/>
      <c r="N270" s="60"/>
      <c r="O270" s="60"/>
      <c r="P270" s="76">
        <f t="shared" si="36"/>
        <v>0</v>
      </c>
      <c r="T270" s="53"/>
    </row>
    <row r="271" spans="1:20" x14ac:dyDescent="0.2">
      <c r="A271" s="75" t="s">
        <v>81</v>
      </c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60"/>
      <c r="M271" s="51"/>
      <c r="N271" s="60"/>
      <c r="O271" s="60"/>
      <c r="P271" s="76">
        <f t="shared" si="36"/>
        <v>0</v>
      </c>
      <c r="T271" s="53"/>
    </row>
    <row r="272" spans="1:20" x14ac:dyDescent="0.2">
      <c r="A272" s="75" t="s">
        <v>82</v>
      </c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60"/>
      <c r="M272" s="51"/>
      <c r="N272" s="60"/>
      <c r="O272" s="60"/>
      <c r="P272" s="76">
        <f t="shared" si="36"/>
        <v>0</v>
      </c>
      <c r="T272" s="53"/>
    </row>
    <row r="273" spans="1:20" ht="13.2" x14ac:dyDescent="0.25">
      <c r="A273" s="64" t="s">
        <v>37</v>
      </c>
      <c r="B273" s="147">
        <f t="shared" ref="B273:O273" si="41">SUM(B274:B279)</f>
        <v>30121648</v>
      </c>
      <c r="C273" s="147">
        <f t="shared" si="41"/>
        <v>6670163</v>
      </c>
      <c r="D273" s="147">
        <f t="shared" si="41"/>
        <v>576771</v>
      </c>
      <c r="E273" s="147">
        <f t="shared" si="41"/>
        <v>942307</v>
      </c>
      <c r="F273" s="147">
        <f t="shared" si="41"/>
        <v>82972</v>
      </c>
      <c r="G273" s="147">
        <f t="shared" si="41"/>
        <v>183228</v>
      </c>
      <c r="H273" s="147">
        <f t="shared" si="41"/>
        <v>20972</v>
      </c>
      <c r="I273" s="147">
        <f t="shared" si="41"/>
        <v>1236766</v>
      </c>
      <c r="J273" s="147">
        <f t="shared" si="41"/>
        <v>204444</v>
      </c>
      <c r="K273" s="147">
        <f t="shared" si="41"/>
        <v>0</v>
      </c>
      <c r="L273" s="147">
        <f t="shared" si="41"/>
        <v>4859735</v>
      </c>
      <c r="M273" s="147">
        <f t="shared" si="41"/>
        <v>0</v>
      </c>
      <c r="N273" s="147">
        <f t="shared" si="41"/>
        <v>2226791</v>
      </c>
      <c r="O273" s="147">
        <f t="shared" si="41"/>
        <v>294135</v>
      </c>
      <c r="P273" s="148">
        <f t="shared" si="36"/>
        <v>47419932</v>
      </c>
      <c r="T273" s="53"/>
    </row>
    <row r="274" spans="1:20" x14ac:dyDescent="0.2">
      <c r="A274" s="94" t="s">
        <v>128</v>
      </c>
      <c r="B274" s="20">
        <v>30121648</v>
      </c>
      <c r="C274" s="20">
        <v>6670163</v>
      </c>
      <c r="D274" s="20">
        <v>576771</v>
      </c>
      <c r="E274" s="20">
        <v>942307</v>
      </c>
      <c r="F274" s="20">
        <v>82972</v>
      </c>
      <c r="G274" s="20">
        <v>183228</v>
      </c>
      <c r="H274" s="20">
        <v>20972</v>
      </c>
      <c r="I274" s="20">
        <v>1236766</v>
      </c>
      <c r="J274" s="20">
        <v>204444</v>
      </c>
      <c r="K274" s="20">
        <v>0</v>
      </c>
      <c r="L274" s="29">
        <v>4859735</v>
      </c>
      <c r="M274" s="20">
        <v>0</v>
      </c>
      <c r="N274" s="77">
        <v>2226791</v>
      </c>
      <c r="O274" s="29">
        <v>294135</v>
      </c>
      <c r="P274" s="76">
        <f t="shared" si="36"/>
        <v>47419932</v>
      </c>
      <c r="T274" s="53"/>
    </row>
    <row r="275" spans="1:20" x14ac:dyDescent="0.2">
      <c r="A275" s="94" t="s">
        <v>94</v>
      </c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9"/>
      <c r="M275" s="20"/>
      <c r="N275" s="29"/>
      <c r="O275" s="29"/>
      <c r="P275" s="76">
        <f t="shared" si="36"/>
        <v>0</v>
      </c>
      <c r="T275" s="53"/>
    </row>
    <row r="276" spans="1:20" x14ac:dyDescent="0.2">
      <c r="A276" s="75" t="s">
        <v>79</v>
      </c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60"/>
      <c r="M276" s="51"/>
      <c r="N276" s="60"/>
      <c r="O276" s="60"/>
      <c r="P276" s="76">
        <f t="shared" si="36"/>
        <v>0</v>
      </c>
      <c r="T276" s="53"/>
    </row>
    <row r="277" spans="1:20" x14ac:dyDescent="0.2">
      <c r="A277" s="75" t="s">
        <v>80</v>
      </c>
      <c r="B277" s="51"/>
      <c r="C277" s="51"/>
      <c r="D277" s="51"/>
      <c r="E277" s="51"/>
      <c r="F277" s="51"/>
      <c r="G277" s="51"/>
      <c r="H277" s="51"/>
      <c r="I277" s="60"/>
      <c r="J277" s="60"/>
      <c r="K277" s="51"/>
      <c r="L277" s="60"/>
      <c r="M277" s="51"/>
      <c r="N277" s="60"/>
      <c r="O277" s="60"/>
      <c r="P277" s="76">
        <f t="shared" si="36"/>
        <v>0</v>
      </c>
      <c r="T277" s="53"/>
    </row>
    <row r="278" spans="1:20" x14ac:dyDescent="0.2">
      <c r="A278" s="75" t="s">
        <v>81</v>
      </c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60"/>
      <c r="M278" s="51"/>
      <c r="N278" s="60"/>
      <c r="O278" s="60"/>
      <c r="P278" s="76">
        <f t="shared" si="36"/>
        <v>0</v>
      </c>
      <c r="T278" s="53"/>
    </row>
    <row r="279" spans="1:20" x14ac:dyDescent="0.2">
      <c r="A279" s="75" t="s">
        <v>82</v>
      </c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60"/>
      <c r="M279" s="51"/>
      <c r="N279" s="60"/>
      <c r="O279" s="60"/>
      <c r="P279" s="76">
        <f t="shared" si="36"/>
        <v>0</v>
      </c>
      <c r="T279" s="53"/>
    </row>
    <row r="280" spans="1:20" ht="13.2" x14ac:dyDescent="0.25">
      <c r="A280" s="64" t="s">
        <v>38</v>
      </c>
      <c r="B280" s="147">
        <f t="shared" ref="B280:O280" si="42">SUM(B281:B286)</f>
        <v>3768892</v>
      </c>
      <c r="C280" s="147">
        <f t="shared" si="42"/>
        <v>834586</v>
      </c>
      <c r="D280" s="147">
        <f t="shared" si="42"/>
        <v>72167</v>
      </c>
      <c r="E280" s="147">
        <f t="shared" si="42"/>
        <v>117904</v>
      </c>
      <c r="F280" s="147">
        <f t="shared" si="42"/>
        <v>10382</v>
      </c>
      <c r="G280" s="147">
        <f t="shared" si="42"/>
        <v>22926</v>
      </c>
      <c r="H280" s="147">
        <f t="shared" si="42"/>
        <v>20972</v>
      </c>
      <c r="I280" s="147">
        <f t="shared" si="42"/>
        <v>261588</v>
      </c>
      <c r="J280" s="147">
        <f t="shared" si="42"/>
        <v>253309</v>
      </c>
      <c r="K280" s="147">
        <f t="shared" si="42"/>
        <v>0</v>
      </c>
      <c r="L280" s="147">
        <f t="shared" si="42"/>
        <v>365621</v>
      </c>
      <c r="M280" s="147">
        <f t="shared" si="42"/>
        <v>0</v>
      </c>
      <c r="N280" s="147">
        <f t="shared" si="42"/>
        <v>286004</v>
      </c>
      <c r="O280" s="147">
        <f t="shared" si="42"/>
        <v>190</v>
      </c>
      <c r="P280" s="148">
        <f t="shared" si="36"/>
        <v>6014541</v>
      </c>
      <c r="T280" s="53"/>
    </row>
    <row r="281" spans="1:20" x14ac:dyDescent="0.2">
      <c r="A281" s="94" t="s">
        <v>128</v>
      </c>
      <c r="B281" s="20">
        <v>3768892</v>
      </c>
      <c r="C281" s="20">
        <v>834586</v>
      </c>
      <c r="D281" s="20">
        <v>72167</v>
      </c>
      <c r="E281" s="20">
        <v>117904</v>
      </c>
      <c r="F281" s="20">
        <v>10382</v>
      </c>
      <c r="G281" s="20">
        <v>22926</v>
      </c>
      <c r="H281" s="20">
        <v>20972</v>
      </c>
      <c r="I281" s="20">
        <v>261588</v>
      </c>
      <c r="J281" s="20">
        <v>253309</v>
      </c>
      <c r="K281" s="20">
        <v>0</v>
      </c>
      <c r="L281" s="29">
        <v>365621</v>
      </c>
      <c r="M281" s="20">
        <v>0</v>
      </c>
      <c r="N281" s="77">
        <v>286004</v>
      </c>
      <c r="O281" s="29">
        <v>190</v>
      </c>
      <c r="P281" s="76">
        <f t="shared" si="36"/>
        <v>6014541</v>
      </c>
      <c r="T281" s="53"/>
    </row>
    <row r="282" spans="1:20" x14ac:dyDescent="0.2">
      <c r="A282" s="94" t="s">
        <v>94</v>
      </c>
      <c r="B282" s="20"/>
      <c r="C282" s="20"/>
      <c r="D282" s="20"/>
      <c r="E282" s="20"/>
      <c r="F282" s="20"/>
      <c r="G282" s="20"/>
      <c r="H282" s="20"/>
      <c r="I282" s="20"/>
      <c r="J282" s="20"/>
      <c r="K282" s="29"/>
      <c r="L282" s="29"/>
      <c r="M282" s="29"/>
      <c r="N282" s="29"/>
      <c r="O282" s="29"/>
      <c r="P282" s="76">
        <f t="shared" si="36"/>
        <v>0</v>
      </c>
      <c r="T282" s="53"/>
    </row>
    <row r="283" spans="1:20" x14ac:dyDescent="0.2">
      <c r="A283" s="75" t="s">
        <v>79</v>
      </c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60"/>
      <c r="M283" s="51"/>
      <c r="N283" s="60"/>
      <c r="O283" s="60"/>
      <c r="P283" s="76">
        <f t="shared" si="36"/>
        <v>0</v>
      </c>
      <c r="T283" s="53"/>
    </row>
    <row r="284" spans="1:20" x14ac:dyDescent="0.2">
      <c r="A284" s="75" t="s">
        <v>80</v>
      </c>
      <c r="B284" s="51"/>
      <c r="C284" s="51"/>
      <c r="D284" s="51"/>
      <c r="E284" s="51"/>
      <c r="F284" s="51"/>
      <c r="G284" s="51"/>
      <c r="H284" s="51"/>
      <c r="I284" s="60"/>
      <c r="J284" s="60"/>
      <c r="K284" s="51"/>
      <c r="L284" s="60"/>
      <c r="M284" s="51"/>
      <c r="N284" s="60"/>
      <c r="O284" s="60"/>
      <c r="P284" s="76">
        <f t="shared" si="36"/>
        <v>0</v>
      </c>
      <c r="T284" s="53"/>
    </row>
    <row r="285" spans="1:20" x14ac:dyDescent="0.2">
      <c r="A285" s="75" t="s">
        <v>81</v>
      </c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60"/>
      <c r="M285" s="51"/>
      <c r="N285" s="60"/>
      <c r="O285" s="60"/>
      <c r="P285" s="76">
        <f t="shared" si="36"/>
        <v>0</v>
      </c>
      <c r="T285" s="53"/>
    </row>
    <row r="286" spans="1:20" x14ac:dyDescent="0.2">
      <c r="A286" s="75" t="s">
        <v>82</v>
      </c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60"/>
      <c r="M286" s="51"/>
      <c r="N286" s="60"/>
      <c r="O286" s="60"/>
      <c r="P286" s="76">
        <f t="shared" si="36"/>
        <v>0</v>
      </c>
      <c r="T286" s="53"/>
    </row>
    <row r="287" spans="1:20" ht="13.2" x14ac:dyDescent="0.25">
      <c r="A287" s="64" t="s">
        <v>39</v>
      </c>
      <c r="B287" s="147">
        <f t="shared" ref="B287:O287" si="43">SUM(B288:B293)</f>
        <v>7324066</v>
      </c>
      <c r="C287" s="147">
        <f t="shared" si="43"/>
        <v>1621847</v>
      </c>
      <c r="D287" s="147">
        <f t="shared" si="43"/>
        <v>140242</v>
      </c>
      <c r="E287" s="147">
        <f>SUM(E288:E293)</f>
        <v>229122</v>
      </c>
      <c r="F287" s="147">
        <f t="shared" si="43"/>
        <v>20175</v>
      </c>
      <c r="G287" s="147">
        <f t="shared" si="43"/>
        <v>44552</v>
      </c>
      <c r="H287" s="147">
        <f t="shared" si="43"/>
        <v>53083</v>
      </c>
      <c r="I287" s="147">
        <f t="shared" si="43"/>
        <v>351431</v>
      </c>
      <c r="J287" s="147">
        <f t="shared" si="43"/>
        <v>206369</v>
      </c>
      <c r="K287" s="147">
        <f t="shared" si="43"/>
        <v>0</v>
      </c>
      <c r="L287" s="147">
        <f t="shared" si="43"/>
        <v>532191</v>
      </c>
      <c r="M287" s="147">
        <f t="shared" si="43"/>
        <v>0</v>
      </c>
      <c r="N287" s="147">
        <f t="shared" si="43"/>
        <v>410502</v>
      </c>
      <c r="O287" s="147">
        <f t="shared" si="43"/>
        <v>341</v>
      </c>
      <c r="P287" s="148">
        <f t="shared" si="36"/>
        <v>10933921</v>
      </c>
      <c r="T287" s="53"/>
    </row>
    <row r="288" spans="1:20" x14ac:dyDescent="0.2">
      <c r="A288" s="94" t="s">
        <v>128</v>
      </c>
      <c r="B288" s="20">
        <v>7324066</v>
      </c>
      <c r="C288" s="20">
        <v>1621847</v>
      </c>
      <c r="D288" s="20">
        <v>140242</v>
      </c>
      <c r="E288" s="20">
        <v>229122</v>
      </c>
      <c r="F288" s="20">
        <v>20175</v>
      </c>
      <c r="G288" s="20">
        <v>44552</v>
      </c>
      <c r="H288" s="20">
        <v>53083</v>
      </c>
      <c r="I288" s="20">
        <v>351431</v>
      </c>
      <c r="J288" s="20">
        <v>206369</v>
      </c>
      <c r="K288" s="20">
        <v>0</v>
      </c>
      <c r="L288" s="29">
        <v>532191</v>
      </c>
      <c r="M288" s="20">
        <v>0</v>
      </c>
      <c r="N288" s="77">
        <v>410502</v>
      </c>
      <c r="O288" s="29">
        <v>341</v>
      </c>
      <c r="P288" s="76">
        <f>SUM(B288:O288)</f>
        <v>10933921</v>
      </c>
      <c r="T288" s="53"/>
    </row>
    <row r="289" spans="1:20" x14ac:dyDescent="0.2">
      <c r="A289" s="94" t="s">
        <v>94</v>
      </c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9"/>
      <c r="M289" s="20"/>
      <c r="N289" s="29"/>
      <c r="O289" s="29"/>
      <c r="P289" s="76">
        <f t="shared" si="36"/>
        <v>0</v>
      </c>
      <c r="T289" s="53"/>
    </row>
    <row r="290" spans="1:20" x14ac:dyDescent="0.2">
      <c r="A290" s="75" t="s">
        <v>79</v>
      </c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60"/>
      <c r="M290" s="51"/>
      <c r="N290" s="60"/>
      <c r="O290" s="60"/>
      <c r="P290" s="76">
        <f t="shared" si="36"/>
        <v>0</v>
      </c>
      <c r="T290" s="53"/>
    </row>
    <row r="291" spans="1:20" x14ac:dyDescent="0.2">
      <c r="A291" s="75" t="s">
        <v>80</v>
      </c>
      <c r="B291" s="51"/>
      <c r="C291" s="51"/>
      <c r="D291" s="51"/>
      <c r="E291" s="51"/>
      <c r="F291" s="51"/>
      <c r="G291" s="51"/>
      <c r="H291" s="51"/>
      <c r="I291" s="60"/>
      <c r="J291" s="60"/>
      <c r="K291" s="51"/>
      <c r="L291" s="60"/>
      <c r="M291" s="51"/>
      <c r="N291" s="60"/>
      <c r="O291" s="60"/>
      <c r="P291" s="76">
        <f t="shared" si="36"/>
        <v>0</v>
      </c>
      <c r="T291" s="53"/>
    </row>
    <row r="292" spans="1:20" x14ac:dyDescent="0.2">
      <c r="A292" s="75" t="s">
        <v>81</v>
      </c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60"/>
      <c r="M292" s="51"/>
      <c r="N292" s="60"/>
      <c r="O292" s="60"/>
      <c r="P292" s="76">
        <f t="shared" si="36"/>
        <v>0</v>
      </c>
      <c r="T292" s="53"/>
    </row>
    <row r="293" spans="1:20" x14ac:dyDescent="0.2">
      <c r="A293" s="75" t="s">
        <v>82</v>
      </c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60"/>
      <c r="M293" s="51"/>
      <c r="N293" s="60"/>
      <c r="O293" s="60"/>
      <c r="P293" s="76">
        <f t="shared" si="36"/>
        <v>0</v>
      </c>
      <c r="T293" s="53"/>
    </row>
    <row r="294" spans="1:20" ht="13.2" x14ac:dyDescent="0.25">
      <c r="A294" s="64" t="s">
        <v>40</v>
      </c>
      <c r="B294" s="147">
        <f t="shared" ref="B294:O294" si="44">SUM(B295:B300)</f>
        <v>34430239</v>
      </c>
      <c r="C294" s="147">
        <f t="shared" si="44"/>
        <v>7624260</v>
      </c>
      <c r="D294" s="147">
        <f t="shared" si="44"/>
        <v>659273</v>
      </c>
      <c r="E294" s="147">
        <f t="shared" si="44"/>
        <v>1077095</v>
      </c>
      <c r="F294" s="147">
        <f t="shared" si="44"/>
        <v>94840</v>
      </c>
      <c r="G294" s="147">
        <f t="shared" si="44"/>
        <v>209437</v>
      </c>
      <c r="H294" s="147">
        <f t="shared" si="44"/>
        <v>20971</v>
      </c>
      <c r="I294" s="147">
        <f t="shared" si="44"/>
        <v>1429965</v>
      </c>
      <c r="J294" s="147">
        <f t="shared" si="44"/>
        <v>202227</v>
      </c>
      <c r="K294" s="147">
        <f t="shared" si="44"/>
        <v>0</v>
      </c>
      <c r="L294" s="147">
        <f t="shared" si="44"/>
        <v>2212646</v>
      </c>
      <c r="M294" s="147">
        <f t="shared" si="44"/>
        <v>0</v>
      </c>
      <c r="N294" s="147">
        <f t="shared" si="44"/>
        <v>2641674</v>
      </c>
      <c r="O294" s="147">
        <f t="shared" si="44"/>
        <v>514330</v>
      </c>
      <c r="P294" s="148">
        <f t="shared" si="36"/>
        <v>51116957</v>
      </c>
      <c r="T294" s="53"/>
    </row>
    <row r="295" spans="1:20" x14ac:dyDescent="0.2">
      <c r="A295" s="94" t="s">
        <v>128</v>
      </c>
      <c r="B295" s="20">
        <v>34430239</v>
      </c>
      <c r="C295" s="20">
        <v>7624260</v>
      </c>
      <c r="D295" s="20">
        <v>659273</v>
      </c>
      <c r="E295" s="20">
        <v>1077095</v>
      </c>
      <c r="F295" s="20">
        <v>94840</v>
      </c>
      <c r="G295" s="20">
        <v>209437</v>
      </c>
      <c r="H295" s="20">
        <v>20971</v>
      </c>
      <c r="I295" s="20">
        <v>1429965</v>
      </c>
      <c r="J295" s="20">
        <v>202227</v>
      </c>
      <c r="K295" s="20">
        <v>0</v>
      </c>
      <c r="L295" s="29">
        <v>2212646</v>
      </c>
      <c r="M295" s="20">
        <v>0</v>
      </c>
      <c r="N295" s="77">
        <v>2641674</v>
      </c>
      <c r="O295" s="29">
        <v>514330</v>
      </c>
      <c r="P295" s="76">
        <f t="shared" si="36"/>
        <v>51116957</v>
      </c>
      <c r="T295" s="53"/>
    </row>
    <row r="296" spans="1:20" x14ac:dyDescent="0.2">
      <c r="A296" s="94" t="s">
        <v>94</v>
      </c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9"/>
      <c r="M296" s="20"/>
      <c r="N296" s="29"/>
      <c r="O296" s="29"/>
      <c r="P296" s="76">
        <f t="shared" si="36"/>
        <v>0</v>
      </c>
      <c r="T296" s="53"/>
    </row>
    <row r="297" spans="1:20" x14ac:dyDescent="0.2">
      <c r="A297" s="75" t="s">
        <v>79</v>
      </c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60"/>
      <c r="M297" s="51"/>
      <c r="N297" s="60"/>
      <c r="O297" s="60"/>
      <c r="P297" s="76">
        <f t="shared" si="36"/>
        <v>0</v>
      </c>
      <c r="T297" s="53"/>
    </row>
    <row r="298" spans="1:20" x14ac:dyDescent="0.2">
      <c r="A298" s="75" t="s">
        <v>80</v>
      </c>
      <c r="B298" s="51"/>
      <c r="C298" s="51"/>
      <c r="D298" s="51"/>
      <c r="E298" s="51"/>
      <c r="F298" s="51"/>
      <c r="G298" s="51"/>
      <c r="H298" s="51"/>
      <c r="I298" s="60"/>
      <c r="J298" s="60"/>
      <c r="K298" s="51"/>
      <c r="L298" s="60"/>
      <c r="M298" s="51"/>
      <c r="N298" s="60"/>
      <c r="O298" s="60"/>
      <c r="P298" s="76">
        <f t="shared" si="36"/>
        <v>0</v>
      </c>
      <c r="T298" s="53"/>
    </row>
    <row r="299" spans="1:20" x14ac:dyDescent="0.2">
      <c r="A299" s="75" t="s">
        <v>81</v>
      </c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60"/>
      <c r="M299" s="51"/>
      <c r="N299" s="60"/>
      <c r="O299" s="60"/>
      <c r="P299" s="76">
        <f t="shared" si="36"/>
        <v>0</v>
      </c>
      <c r="T299" s="53"/>
    </row>
    <row r="300" spans="1:20" x14ac:dyDescent="0.2">
      <c r="A300" s="75" t="s">
        <v>82</v>
      </c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60"/>
      <c r="M300" s="51"/>
      <c r="N300" s="60"/>
      <c r="O300" s="60"/>
      <c r="P300" s="76">
        <f t="shared" si="36"/>
        <v>0</v>
      </c>
      <c r="T300" s="53"/>
    </row>
    <row r="301" spans="1:20" ht="13.2" x14ac:dyDescent="0.25">
      <c r="A301" s="64" t="s">
        <v>41</v>
      </c>
      <c r="B301" s="147">
        <f t="shared" ref="B301:O301" si="45">SUM(B302:B307)</f>
        <v>1807945</v>
      </c>
      <c r="C301" s="147">
        <f t="shared" si="45"/>
        <v>400353</v>
      </c>
      <c r="D301" s="147">
        <f t="shared" si="45"/>
        <v>34619</v>
      </c>
      <c r="E301" s="147">
        <f t="shared" si="45"/>
        <v>56559</v>
      </c>
      <c r="F301" s="147">
        <f t="shared" si="45"/>
        <v>4980</v>
      </c>
      <c r="G301" s="147">
        <f t="shared" si="45"/>
        <v>10998</v>
      </c>
      <c r="H301" s="147">
        <f t="shared" si="45"/>
        <v>20972</v>
      </c>
      <c r="I301" s="147">
        <f t="shared" si="45"/>
        <v>156894</v>
      </c>
      <c r="J301" s="147">
        <f t="shared" si="45"/>
        <v>221959</v>
      </c>
      <c r="K301" s="147">
        <f t="shared" si="45"/>
        <v>0</v>
      </c>
      <c r="L301" s="147">
        <f t="shared" si="45"/>
        <v>0</v>
      </c>
      <c r="M301" s="147">
        <f t="shared" si="45"/>
        <v>0</v>
      </c>
      <c r="N301" s="147">
        <f t="shared" si="45"/>
        <v>41744</v>
      </c>
      <c r="O301" s="147">
        <f t="shared" si="45"/>
        <v>0</v>
      </c>
      <c r="P301" s="148">
        <f t="shared" si="36"/>
        <v>2757023</v>
      </c>
      <c r="T301" s="53"/>
    </row>
    <row r="302" spans="1:20" x14ac:dyDescent="0.2">
      <c r="A302" s="94" t="s">
        <v>128</v>
      </c>
      <c r="B302" s="20">
        <v>1807945</v>
      </c>
      <c r="C302" s="20">
        <v>400353</v>
      </c>
      <c r="D302" s="20">
        <v>34619</v>
      </c>
      <c r="E302" s="20">
        <v>56559</v>
      </c>
      <c r="F302" s="20">
        <v>4980</v>
      </c>
      <c r="G302" s="20">
        <v>10998</v>
      </c>
      <c r="H302" s="20">
        <v>20972</v>
      </c>
      <c r="I302" s="20">
        <v>156894</v>
      </c>
      <c r="J302" s="20">
        <v>221959</v>
      </c>
      <c r="K302" s="20">
        <v>0</v>
      </c>
      <c r="L302" s="29">
        <v>0</v>
      </c>
      <c r="M302" s="20">
        <v>0</v>
      </c>
      <c r="N302" s="77">
        <v>41744</v>
      </c>
      <c r="O302" s="29">
        <v>0</v>
      </c>
      <c r="P302" s="76">
        <f t="shared" si="36"/>
        <v>2757023</v>
      </c>
      <c r="T302" s="53"/>
    </row>
    <row r="303" spans="1:20" x14ac:dyDescent="0.2">
      <c r="A303" s="94" t="s">
        <v>94</v>
      </c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9"/>
      <c r="M303" s="20"/>
      <c r="N303" s="29"/>
      <c r="O303" s="29"/>
      <c r="P303" s="76">
        <f t="shared" si="36"/>
        <v>0</v>
      </c>
      <c r="T303" s="53"/>
    </row>
    <row r="304" spans="1:20" x14ac:dyDescent="0.2">
      <c r="A304" s="75" t="s">
        <v>79</v>
      </c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60"/>
      <c r="M304" s="51"/>
      <c r="N304" s="60"/>
      <c r="O304" s="60"/>
      <c r="P304" s="76">
        <f t="shared" si="36"/>
        <v>0</v>
      </c>
      <c r="T304" s="53"/>
    </row>
    <row r="305" spans="1:22" x14ac:dyDescent="0.2">
      <c r="A305" s="75" t="s">
        <v>80</v>
      </c>
      <c r="B305" s="51"/>
      <c r="C305" s="51"/>
      <c r="D305" s="51"/>
      <c r="E305" s="51"/>
      <c r="F305" s="51"/>
      <c r="G305" s="51"/>
      <c r="H305" s="51"/>
      <c r="I305" s="60"/>
      <c r="J305" s="60"/>
      <c r="K305" s="51"/>
      <c r="L305" s="60"/>
      <c r="M305" s="51"/>
      <c r="N305" s="60"/>
      <c r="O305" s="60"/>
      <c r="P305" s="76">
        <f t="shared" si="36"/>
        <v>0</v>
      </c>
      <c r="T305" s="53"/>
    </row>
    <row r="306" spans="1:22" x14ac:dyDescent="0.2">
      <c r="A306" s="75" t="s">
        <v>81</v>
      </c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60"/>
      <c r="M306" s="51"/>
      <c r="N306" s="60"/>
      <c r="O306" s="60"/>
      <c r="P306" s="76">
        <f t="shared" si="36"/>
        <v>0</v>
      </c>
      <c r="T306" s="53"/>
    </row>
    <row r="307" spans="1:22" x14ac:dyDescent="0.2">
      <c r="A307" s="75" t="s">
        <v>82</v>
      </c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60"/>
      <c r="M307" s="51"/>
      <c r="N307" s="60"/>
      <c r="O307" s="60"/>
      <c r="P307" s="76">
        <f t="shared" si="36"/>
        <v>0</v>
      </c>
      <c r="T307" s="53"/>
    </row>
    <row r="308" spans="1:22" ht="13.2" x14ac:dyDescent="0.25">
      <c r="A308" s="64" t="s">
        <v>42</v>
      </c>
      <c r="B308" s="147">
        <f t="shared" ref="B308:O308" si="46">SUM(B309:B314)</f>
        <v>3265193</v>
      </c>
      <c r="C308" s="147">
        <f t="shared" si="46"/>
        <v>723049</v>
      </c>
      <c r="D308" s="147">
        <f t="shared" si="46"/>
        <v>62522</v>
      </c>
      <c r="E308" s="147">
        <f t="shared" si="46"/>
        <v>102146</v>
      </c>
      <c r="F308" s="147">
        <f t="shared" si="46"/>
        <v>8994</v>
      </c>
      <c r="G308" s="147">
        <f t="shared" si="46"/>
        <v>19862</v>
      </c>
      <c r="H308" s="147">
        <f t="shared" si="46"/>
        <v>20972</v>
      </c>
      <c r="I308" s="147">
        <f t="shared" si="46"/>
        <v>262096</v>
      </c>
      <c r="J308" s="147">
        <f t="shared" si="46"/>
        <v>290453</v>
      </c>
      <c r="K308" s="147">
        <f t="shared" si="46"/>
        <v>0</v>
      </c>
      <c r="L308" s="147">
        <f t="shared" si="46"/>
        <v>0</v>
      </c>
      <c r="M308" s="147">
        <f t="shared" si="46"/>
        <v>0</v>
      </c>
      <c r="N308" s="147">
        <f t="shared" si="46"/>
        <v>145296</v>
      </c>
      <c r="O308" s="147">
        <f t="shared" si="46"/>
        <v>70</v>
      </c>
      <c r="P308" s="148">
        <f t="shared" si="36"/>
        <v>4900653</v>
      </c>
      <c r="T308" s="53"/>
    </row>
    <row r="309" spans="1:22" x14ac:dyDescent="0.2">
      <c r="A309" s="94" t="s">
        <v>128</v>
      </c>
      <c r="B309" s="20">
        <v>3265193</v>
      </c>
      <c r="C309" s="20">
        <v>723049</v>
      </c>
      <c r="D309" s="20">
        <v>62522</v>
      </c>
      <c r="E309" s="20">
        <v>102146</v>
      </c>
      <c r="F309" s="20">
        <v>8994</v>
      </c>
      <c r="G309" s="20">
        <v>19862</v>
      </c>
      <c r="H309" s="20">
        <v>20972</v>
      </c>
      <c r="I309" s="20">
        <v>262096</v>
      </c>
      <c r="J309" s="20">
        <v>290453</v>
      </c>
      <c r="K309" s="20">
        <v>0</v>
      </c>
      <c r="L309" s="29">
        <v>0</v>
      </c>
      <c r="M309" s="20">
        <v>0</v>
      </c>
      <c r="N309" s="77">
        <v>145296</v>
      </c>
      <c r="O309" s="29">
        <v>70</v>
      </c>
      <c r="P309" s="76">
        <f t="shared" si="36"/>
        <v>4900653</v>
      </c>
      <c r="T309" s="53"/>
    </row>
    <row r="310" spans="1:22" x14ac:dyDescent="0.2">
      <c r="A310" s="94" t="s">
        <v>94</v>
      </c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9"/>
      <c r="M310" s="20"/>
      <c r="N310" s="29"/>
      <c r="O310" s="29"/>
      <c r="P310" s="76">
        <f t="shared" si="36"/>
        <v>0</v>
      </c>
      <c r="T310" s="53"/>
    </row>
    <row r="311" spans="1:22" x14ac:dyDescent="0.2">
      <c r="A311" s="75" t="s">
        <v>79</v>
      </c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60"/>
      <c r="M311" s="51"/>
      <c r="N311" s="60"/>
      <c r="O311" s="60"/>
      <c r="P311" s="76">
        <f t="shared" si="36"/>
        <v>0</v>
      </c>
      <c r="T311" s="53"/>
    </row>
    <row r="312" spans="1:22" x14ac:dyDescent="0.2">
      <c r="A312" s="75" t="s">
        <v>80</v>
      </c>
      <c r="B312" s="51"/>
      <c r="C312" s="51"/>
      <c r="D312" s="51"/>
      <c r="E312" s="51"/>
      <c r="F312" s="51"/>
      <c r="G312" s="51"/>
      <c r="H312" s="51"/>
      <c r="I312" s="60"/>
      <c r="J312" s="60"/>
      <c r="K312" s="51"/>
      <c r="L312" s="60"/>
      <c r="M312" s="51"/>
      <c r="N312" s="60"/>
      <c r="O312" s="60"/>
      <c r="P312" s="76">
        <f t="shared" si="36"/>
        <v>0</v>
      </c>
      <c r="T312" s="53"/>
    </row>
    <row r="313" spans="1:22" x14ac:dyDescent="0.2">
      <c r="A313" s="75" t="s">
        <v>81</v>
      </c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60"/>
      <c r="M313" s="51"/>
      <c r="N313" s="60"/>
      <c r="O313" s="60"/>
      <c r="P313" s="76">
        <f t="shared" si="36"/>
        <v>0</v>
      </c>
      <c r="T313" s="53"/>
    </row>
    <row r="314" spans="1:22" ht="12" thickBot="1" x14ac:dyDescent="0.25">
      <c r="A314" s="97" t="s">
        <v>82</v>
      </c>
      <c r="B314" s="98"/>
      <c r="C314" s="98"/>
      <c r="D314" s="98"/>
      <c r="E314" s="98"/>
      <c r="F314" s="98"/>
      <c r="G314" s="98"/>
      <c r="H314" s="98"/>
      <c r="I314" s="98"/>
      <c r="J314" s="98"/>
      <c r="K314" s="98"/>
      <c r="L314" s="99"/>
      <c r="M314" s="98"/>
      <c r="N314" s="99"/>
      <c r="O314" s="99"/>
      <c r="P314" s="150">
        <f>SUM(B314:O314)</f>
        <v>0</v>
      </c>
      <c r="T314" s="53"/>
    </row>
    <row r="315" spans="1:22" s="68" customFormat="1" ht="14.4" thickBot="1" x14ac:dyDescent="0.3">
      <c r="A315" s="66" t="s">
        <v>43</v>
      </c>
      <c r="B315" s="67">
        <f t="shared" ref="B315:P315" si="47">SUM(B14+B21+B28+B35+B42+B49+B56+B63+B70+B77+B84+B91+B98+B105+B112+B119+B126+B133+B140+B147+B154+B161+B168+B175+B182+B189+B196+B203+B210+B217+B224+B231+B238+B245+B252+B259+B266+B273+B280+B287+B294+B301+B308)</f>
        <v>396008617</v>
      </c>
      <c r="C315" s="67">
        <f t="shared" si="47"/>
        <v>87692477</v>
      </c>
      <c r="D315" s="67">
        <f t="shared" si="47"/>
        <v>7582802</v>
      </c>
      <c r="E315" s="67">
        <f t="shared" si="47"/>
        <v>12388495</v>
      </c>
      <c r="F315" s="67">
        <f t="shared" si="47"/>
        <v>1090829</v>
      </c>
      <c r="G315" s="67">
        <f t="shared" si="47"/>
        <v>2408894</v>
      </c>
      <c r="H315" s="67">
        <f t="shared" si="47"/>
        <v>1415583</v>
      </c>
      <c r="I315" s="67">
        <f t="shared" si="47"/>
        <v>18810972</v>
      </c>
      <c r="J315" s="67">
        <f t="shared" si="47"/>
        <v>9150722</v>
      </c>
      <c r="K315" s="67">
        <f t="shared" si="47"/>
        <v>116</v>
      </c>
      <c r="L315" s="67">
        <f t="shared" si="47"/>
        <v>26027789</v>
      </c>
      <c r="M315" s="67">
        <f t="shared" si="47"/>
        <v>0</v>
      </c>
      <c r="N315" s="67">
        <f t="shared" si="47"/>
        <v>19024855</v>
      </c>
      <c r="O315" s="67">
        <f t="shared" si="47"/>
        <v>995424</v>
      </c>
      <c r="P315" s="67">
        <f t="shared" si="47"/>
        <v>582597575</v>
      </c>
      <c r="R315" s="69"/>
      <c r="S315" s="102"/>
      <c r="T315" s="69"/>
      <c r="U315" s="69"/>
      <c r="V315" s="69"/>
    </row>
    <row r="317" spans="1:22" s="53" customFormat="1" ht="12" x14ac:dyDescent="0.25">
      <c r="E317" s="54"/>
      <c r="F317" s="25"/>
      <c r="G317" s="54"/>
      <c r="H317" s="54"/>
      <c r="I317" s="54"/>
      <c r="J317" s="54"/>
      <c r="K317" s="54"/>
      <c r="L317" s="54"/>
      <c r="M317" s="54"/>
      <c r="N317" s="35"/>
      <c r="O317" s="35"/>
      <c r="P317" s="35"/>
    </row>
    <row r="318" spans="1:22" ht="12" x14ac:dyDescent="0.25">
      <c r="A318" s="55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O318" s="53"/>
      <c r="P318" s="53"/>
    </row>
    <row r="319" spans="1:22" x14ac:dyDescent="0.2">
      <c r="A319" s="62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O319" s="53"/>
      <c r="P319" s="53"/>
    </row>
    <row r="320" spans="1:22" x14ac:dyDescent="0.2"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O320" s="53"/>
      <c r="P320" s="53"/>
    </row>
    <row r="332" spans="1:20" ht="13.2" x14ac:dyDescent="0.25">
      <c r="C332" s="31"/>
      <c r="D332" s="200" t="s">
        <v>125</v>
      </c>
      <c r="E332" s="200"/>
      <c r="F332" s="200"/>
      <c r="G332" s="200"/>
      <c r="H332" s="200"/>
      <c r="I332" s="200"/>
      <c r="J332" s="200"/>
      <c r="K332" s="200"/>
      <c r="L332" s="40"/>
    </row>
    <row r="333" spans="1:20" ht="13.2" x14ac:dyDescent="0.25">
      <c r="C333" s="7"/>
      <c r="D333" s="201" t="s">
        <v>122</v>
      </c>
      <c r="E333" s="201"/>
      <c r="F333" s="201"/>
      <c r="G333" s="201"/>
      <c r="H333" s="201"/>
      <c r="I333" s="201"/>
      <c r="J333" s="201"/>
      <c r="K333" s="201"/>
      <c r="L333" s="32"/>
    </row>
    <row r="334" spans="1:20" ht="13.2" x14ac:dyDescent="0.25">
      <c r="A334" s="197" t="s">
        <v>126</v>
      </c>
      <c r="B334" s="197"/>
      <c r="C334" s="197"/>
      <c r="D334" s="197"/>
      <c r="E334" s="197"/>
      <c r="F334" s="197"/>
      <c r="G334" s="197"/>
      <c r="H334" s="197"/>
      <c r="I334" s="197"/>
      <c r="J334" s="197"/>
      <c r="K334" s="197"/>
      <c r="L334" s="197"/>
      <c r="M334" s="197"/>
      <c r="N334" s="197"/>
      <c r="O334" s="151"/>
      <c r="P334" s="151"/>
      <c r="Q334" s="151"/>
      <c r="R334" s="151"/>
      <c r="S334" s="101"/>
      <c r="T334" s="65"/>
    </row>
    <row r="335" spans="1:20" ht="13.2" x14ac:dyDescent="0.25">
      <c r="A335" s="197" t="s">
        <v>127</v>
      </c>
      <c r="B335" s="197"/>
      <c r="C335" s="197"/>
      <c r="D335" s="197"/>
      <c r="E335" s="197"/>
      <c r="F335" s="197"/>
      <c r="G335" s="197"/>
      <c r="H335" s="197"/>
      <c r="I335" s="197"/>
      <c r="J335" s="197"/>
      <c r="K335" s="197"/>
      <c r="L335" s="197"/>
      <c r="M335" s="197"/>
      <c r="N335" s="197"/>
      <c r="O335" s="197"/>
      <c r="P335" s="151"/>
      <c r="Q335" s="151"/>
      <c r="R335" s="151"/>
      <c r="S335" s="101"/>
      <c r="T335" s="65"/>
    </row>
    <row r="336" spans="1:20" ht="12" x14ac:dyDescent="0.25">
      <c r="C336" s="7"/>
      <c r="D336" s="7"/>
      <c r="E336" s="7"/>
      <c r="F336" s="7"/>
      <c r="G336" s="7"/>
      <c r="H336" s="22"/>
      <c r="I336" s="30" t="s">
        <v>44</v>
      </c>
      <c r="J336" s="32"/>
      <c r="K336" s="30" t="s">
        <v>45</v>
      </c>
      <c r="L336" s="30"/>
    </row>
    <row r="337" spans="2:18" x14ac:dyDescent="0.2">
      <c r="C337" s="7"/>
      <c r="D337" s="7"/>
      <c r="E337" s="7"/>
      <c r="F337" s="7"/>
      <c r="G337" s="7"/>
      <c r="H337" s="7"/>
      <c r="I337" s="7"/>
      <c r="J337" s="7"/>
      <c r="K337" s="7"/>
      <c r="L337" s="7"/>
    </row>
    <row r="338" spans="2:18" ht="12.75" customHeight="1" x14ac:dyDescent="0.25">
      <c r="B338" s="56"/>
      <c r="C338" s="7"/>
      <c r="D338" s="23" t="s">
        <v>46</v>
      </c>
      <c r="E338" s="10"/>
      <c r="F338" s="10"/>
      <c r="G338" s="10"/>
      <c r="H338" s="24"/>
      <c r="I338" s="25">
        <v>1980043082</v>
      </c>
      <c r="J338" s="30" t="s">
        <v>47</v>
      </c>
      <c r="K338" s="25">
        <v>396008617</v>
      </c>
      <c r="L338" s="25"/>
      <c r="M338" s="56"/>
      <c r="N338" s="92"/>
      <c r="O338" s="56"/>
      <c r="P338" s="56"/>
    </row>
    <row r="339" spans="2:18" ht="12.75" customHeight="1" x14ac:dyDescent="0.25">
      <c r="C339" s="7"/>
      <c r="D339" s="23"/>
      <c r="E339" s="10"/>
      <c r="F339" s="10"/>
      <c r="G339" s="10"/>
      <c r="H339" s="24"/>
      <c r="I339" s="25"/>
      <c r="J339" s="22"/>
      <c r="K339" s="25"/>
      <c r="L339" s="25"/>
    </row>
    <row r="340" spans="2:18" ht="12.75" customHeight="1" x14ac:dyDescent="0.25">
      <c r="C340" s="7"/>
      <c r="D340" s="22" t="s">
        <v>48</v>
      </c>
      <c r="E340" s="22"/>
      <c r="F340" s="22"/>
      <c r="G340" s="22"/>
      <c r="H340" s="7"/>
      <c r="I340" s="25">
        <v>87692477</v>
      </c>
      <c r="J340" s="30" t="s">
        <v>66</v>
      </c>
      <c r="K340" s="25">
        <v>87692477</v>
      </c>
      <c r="L340" s="25"/>
      <c r="M340" s="152"/>
      <c r="N340" s="153"/>
      <c r="O340" s="152"/>
      <c r="P340" s="152"/>
      <c r="Q340" s="152"/>
      <c r="R340" s="152"/>
    </row>
    <row r="341" spans="2:18" ht="12" x14ac:dyDescent="0.25">
      <c r="C341" s="7"/>
      <c r="D341" s="22"/>
      <c r="E341" s="22"/>
      <c r="F341" s="22"/>
      <c r="G341" s="22"/>
      <c r="H341" s="7"/>
      <c r="I341" s="25"/>
      <c r="J341" s="30"/>
      <c r="K341" s="25"/>
      <c r="L341" s="25"/>
    </row>
    <row r="342" spans="2:18" ht="12" x14ac:dyDescent="0.25">
      <c r="C342" s="7"/>
      <c r="D342" s="22" t="s">
        <v>70</v>
      </c>
      <c r="E342" s="22"/>
      <c r="F342" s="22"/>
      <c r="G342" s="22"/>
      <c r="H342" s="7"/>
      <c r="I342" s="25">
        <v>37914011</v>
      </c>
      <c r="J342" s="30" t="s">
        <v>47</v>
      </c>
      <c r="K342" s="25">
        <v>7582802</v>
      </c>
      <c r="L342" s="25"/>
    </row>
    <row r="343" spans="2:18" ht="12" x14ac:dyDescent="0.25">
      <c r="C343" s="7"/>
      <c r="D343" s="22"/>
      <c r="E343" s="7"/>
      <c r="F343" s="7"/>
      <c r="G343" s="7"/>
      <c r="H343" s="7"/>
      <c r="I343" s="25"/>
      <c r="J343" s="30"/>
      <c r="K343" s="25"/>
      <c r="L343" s="25"/>
    </row>
    <row r="344" spans="2:18" ht="12" x14ac:dyDescent="0.25">
      <c r="C344" s="7"/>
      <c r="D344" s="22" t="s">
        <v>75</v>
      </c>
      <c r="E344" s="7"/>
      <c r="F344" s="7"/>
      <c r="G344" s="7"/>
      <c r="H344" s="7"/>
      <c r="I344" s="25">
        <v>61942474</v>
      </c>
      <c r="J344" s="30" t="s">
        <v>47</v>
      </c>
      <c r="K344" s="25">
        <v>12388495</v>
      </c>
      <c r="L344" s="25"/>
    </row>
    <row r="345" spans="2:18" ht="12" x14ac:dyDescent="0.25">
      <c r="C345" s="7"/>
      <c r="D345" s="22"/>
      <c r="E345" s="7"/>
      <c r="F345" s="7"/>
      <c r="G345" s="7"/>
      <c r="H345" s="7"/>
      <c r="I345" s="25"/>
      <c r="J345" s="30"/>
      <c r="K345" s="25"/>
      <c r="L345" s="25"/>
    </row>
    <row r="346" spans="2:18" ht="12" x14ac:dyDescent="0.25">
      <c r="C346" s="7"/>
      <c r="D346" s="22" t="s">
        <v>89</v>
      </c>
      <c r="E346" s="7"/>
      <c r="F346" s="7"/>
      <c r="G346" s="7"/>
      <c r="H346" s="7"/>
      <c r="I346" s="25">
        <v>5454146</v>
      </c>
      <c r="J346" s="30" t="s">
        <v>47</v>
      </c>
      <c r="K346" s="25">
        <v>1090829</v>
      </c>
      <c r="L346" s="25"/>
    </row>
    <row r="347" spans="2:18" ht="12" x14ac:dyDescent="0.25">
      <c r="C347" s="7"/>
      <c r="D347" s="22"/>
      <c r="E347" s="7"/>
      <c r="F347" s="7"/>
      <c r="G347" s="7"/>
      <c r="H347" s="7"/>
      <c r="I347" s="25"/>
      <c r="J347" s="30"/>
      <c r="K347" s="25"/>
      <c r="L347" s="25"/>
    </row>
    <row r="348" spans="2:18" ht="12" x14ac:dyDescent="0.25">
      <c r="C348" s="7"/>
      <c r="D348" s="22" t="s">
        <v>49</v>
      </c>
      <c r="E348" s="22"/>
      <c r="F348" s="22"/>
      <c r="G348" s="22"/>
      <c r="H348" s="7"/>
      <c r="I348" s="25">
        <v>12044471</v>
      </c>
      <c r="J348" s="30" t="s">
        <v>47</v>
      </c>
      <c r="K348" s="25">
        <v>2408894</v>
      </c>
      <c r="L348" s="25"/>
    </row>
    <row r="349" spans="2:18" ht="12" x14ac:dyDescent="0.25">
      <c r="C349" s="7"/>
      <c r="D349" s="22"/>
      <c r="E349" s="22"/>
      <c r="F349" s="22"/>
      <c r="G349" s="22"/>
      <c r="H349" s="7"/>
      <c r="I349" s="25"/>
      <c r="J349" s="30"/>
      <c r="K349" s="25"/>
      <c r="L349" s="25"/>
    </row>
    <row r="350" spans="2:18" ht="12" x14ac:dyDescent="0.25">
      <c r="C350" s="7"/>
      <c r="D350" s="22" t="s">
        <v>50</v>
      </c>
      <c r="E350" s="22"/>
      <c r="F350" s="22"/>
      <c r="G350" s="22"/>
      <c r="H350" s="22"/>
      <c r="I350" s="25">
        <v>7077913</v>
      </c>
      <c r="J350" s="30" t="s">
        <v>47</v>
      </c>
      <c r="K350" s="25">
        <v>1415583</v>
      </c>
      <c r="L350" s="25"/>
    </row>
    <row r="351" spans="2:18" ht="12" x14ac:dyDescent="0.25">
      <c r="C351" s="7"/>
      <c r="D351" s="22"/>
      <c r="E351" s="22"/>
      <c r="F351" s="22"/>
      <c r="G351" s="22"/>
      <c r="H351" s="22"/>
      <c r="I351" s="25"/>
      <c r="J351" s="30"/>
      <c r="K351" s="25"/>
      <c r="L351" s="25"/>
    </row>
    <row r="352" spans="2:18" ht="12" x14ac:dyDescent="0.25">
      <c r="C352" s="7"/>
      <c r="D352" s="22" t="s">
        <v>71</v>
      </c>
      <c r="E352" s="7"/>
      <c r="F352" s="7"/>
      <c r="G352" s="7"/>
      <c r="H352" s="7"/>
      <c r="I352" s="25">
        <v>94054859</v>
      </c>
      <c r="J352" s="30" t="s">
        <v>47</v>
      </c>
      <c r="K352" s="25">
        <v>18810972</v>
      </c>
      <c r="L352" s="25"/>
    </row>
    <row r="353" spans="2:15" ht="12" x14ac:dyDescent="0.25">
      <c r="C353" s="7"/>
      <c r="D353" s="22"/>
      <c r="E353" s="7"/>
      <c r="F353" s="7"/>
      <c r="G353" s="7"/>
      <c r="H353" s="7"/>
      <c r="I353" s="25"/>
      <c r="J353" s="30"/>
      <c r="K353" s="25"/>
      <c r="L353" s="25"/>
    </row>
    <row r="354" spans="2:15" ht="12" x14ac:dyDescent="0.25">
      <c r="C354" s="7"/>
      <c r="D354" s="22" t="s">
        <v>51</v>
      </c>
      <c r="E354" s="22"/>
      <c r="F354" s="22"/>
      <c r="G354" s="22"/>
      <c r="H354" s="7"/>
      <c r="I354" s="25">
        <v>45753609</v>
      </c>
      <c r="J354" s="30" t="s">
        <v>47</v>
      </c>
      <c r="K354" s="25">
        <v>9150722</v>
      </c>
      <c r="L354" s="25"/>
    </row>
    <row r="355" spans="2:15" ht="12" x14ac:dyDescent="0.25">
      <c r="C355" s="7"/>
      <c r="D355" s="22"/>
      <c r="E355" s="22"/>
      <c r="F355" s="22"/>
      <c r="G355" s="22"/>
      <c r="H355" s="7"/>
      <c r="I355" s="25"/>
      <c r="J355" s="30"/>
      <c r="K355" s="25"/>
      <c r="L355" s="25"/>
    </row>
    <row r="356" spans="2:15" ht="12" x14ac:dyDescent="0.25">
      <c r="C356" s="7"/>
      <c r="D356" s="22" t="s">
        <v>76</v>
      </c>
      <c r="E356" s="22"/>
      <c r="F356" s="22"/>
      <c r="G356" s="22"/>
      <c r="H356" s="7"/>
      <c r="I356" s="25">
        <v>579</v>
      </c>
      <c r="J356" s="30" t="s">
        <v>47</v>
      </c>
      <c r="K356" s="25">
        <v>116</v>
      </c>
      <c r="L356" s="25"/>
    </row>
    <row r="357" spans="2:15" ht="12" x14ac:dyDescent="0.25">
      <c r="C357" s="7"/>
      <c r="D357" s="22"/>
      <c r="E357" s="22"/>
      <c r="F357" s="22"/>
      <c r="G357" s="22"/>
      <c r="H357" s="7"/>
      <c r="I357" s="25"/>
      <c r="J357" s="30"/>
      <c r="K357" s="25"/>
      <c r="L357" s="25"/>
    </row>
    <row r="358" spans="2:15" ht="12" x14ac:dyDescent="0.25">
      <c r="C358" s="7"/>
      <c r="D358" s="22" t="s">
        <v>65</v>
      </c>
      <c r="E358" s="7"/>
      <c r="F358" s="7"/>
      <c r="G358" s="7"/>
      <c r="H358" s="7"/>
      <c r="I358" s="25">
        <v>26027789</v>
      </c>
      <c r="J358" s="30" t="s">
        <v>66</v>
      </c>
      <c r="K358" s="25">
        <v>26027789</v>
      </c>
      <c r="L358" s="35"/>
    </row>
    <row r="359" spans="2:15" ht="12" x14ac:dyDescent="0.25">
      <c r="C359" s="7"/>
      <c r="D359" s="22"/>
      <c r="E359" s="7"/>
      <c r="F359" s="7"/>
      <c r="G359" s="7"/>
      <c r="H359" s="7"/>
      <c r="I359" s="25"/>
      <c r="J359" s="30"/>
      <c r="K359" s="25"/>
      <c r="L359" s="35"/>
    </row>
    <row r="360" spans="2:15" ht="12" x14ac:dyDescent="0.25">
      <c r="C360" s="7"/>
      <c r="D360" s="22" t="s">
        <v>77</v>
      </c>
      <c r="E360" s="7"/>
      <c r="F360" s="7"/>
      <c r="G360" s="7"/>
      <c r="H360" s="7"/>
      <c r="I360" s="25">
        <v>0</v>
      </c>
      <c r="J360" s="71" t="s">
        <v>78</v>
      </c>
      <c r="K360" s="25">
        <v>0</v>
      </c>
      <c r="L360" s="35"/>
    </row>
    <row r="361" spans="2:15" ht="12" x14ac:dyDescent="0.25">
      <c r="C361" s="7"/>
      <c r="D361" s="22"/>
      <c r="E361" s="7"/>
      <c r="F361" s="7"/>
      <c r="G361" s="7"/>
      <c r="H361" s="7"/>
      <c r="I361" s="25"/>
      <c r="J361" s="71"/>
      <c r="K361" s="25"/>
      <c r="L361" s="35"/>
    </row>
    <row r="362" spans="2:15" ht="12" x14ac:dyDescent="0.25">
      <c r="C362" s="7"/>
      <c r="D362" s="22" t="s">
        <v>93</v>
      </c>
      <c r="E362" s="7"/>
      <c r="F362" s="7"/>
      <c r="G362" s="7"/>
      <c r="H362" s="7"/>
      <c r="I362" s="25">
        <v>19024855</v>
      </c>
      <c r="J362" s="82" t="s">
        <v>83</v>
      </c>
      <c r="K362" s="25">
        <v>19024855</v>
      </c>
      <c r="L362" s="35"/>
    </row>
    <row r="363" spans="2:15" ht="12" x14ac:dyDescent="0.25">
      <c r="C363" s="7"/>
      <c r="D363" s="22"/>
      <c r="E363" s="7"/>
      <c r="F363" s="7"/>
      <c r="G363" s="7"/>
      <c r="H363" s="7"/>
      <c r="I363" s="25"/>
      <c r="J363" s="71"/>
      <c r="K363" s="25"/>
      <c r="L363" s="35"/>
    </row>
    <row r="364" spans="2:15" ht="12" x14ac:dyDescent="0.25">
      <c r="C364" s="7"/>
      <c r="D364" s="22" t="s">
        <v>98</v>
      </c>
      <c r="E364" s="7"/>
      <c r="F364" s="7"/>
      <c r="G364" s="7"/>
      <c r="H364" s="7"/>
      <c r="I364" s="136">
        <v>4977118</v>
      </c>
      <c r="J364" s="89" t="s">
        <v>47</v>
      </c>
      <c r="K364" s="136">
        <v>995424</v>
      </c>
      <c r="L364" s="35"/>
    </row>
    <row r="365" spans="2:15" ht="12" x14ac:dyDescent="0.25">
      <c r="C365" s="7"/>
      <c r="D365" s="22"/>
      <c r="E365" s="7"/>
      <c r="F365" s="7"/>
      <c r="G365" s="7"/>
      <c r="H365" s="7"/>
      <c r="I365" s="25"/>
      <c r="J365" s="30"/>
      <c r="K365" s="25"/>
      <c r="L365" s="25"/>
    </row>
    <row r="366" spans="2:15" ht="12.6" thickBot="1" x14ac:dyDescent="0.3">
      <c r="C366" s="7"/>
      <c r="D366" s="7"/>
      <c r="E366" s="7"/>
      <c r="F366" s="7"/>
      <c r="G366" s="7"/>
      <c r="H366" s="24"/>
      <c r="I366" s="26">
        <f>SUM(I338:I364)</f>
        <v>2382007383</v>
      </c>
      <c r="J366" s="7"/>
      <c r="K366" s="26">
        <f>SUM(K338:K364)</f>
        <v>582597575</v>
      </c>
      <c r="L366" s="35"/>
      <c r="M366" s="77"/>
    </row>
    <row r="367" spans="2:15" ht="12.6" thickTop="1" x14ac:dyDescent="0.25"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54"/>
      <c r="N367" s="54"/>
      <c r="O367" s="54"/>
    </row>
    <row r="368" spans="2:15" ht="12" x14ac:dyDescent="0.25">
      <c r="B368" s="57"/>
      <c r="C368" s="7"/>
      <c r="D368" s="7"/>
      <c r="E368" s="7"/>
      <c r="F368" s="7"/>
      <c r="G368" s="7"/>
      <c r="H368" s="7"/>
      <c r="I368" s="7"/>
      <c r="J368" s="7"/>
      <c r="K368" s="9"/>
      <c r="L368" s="9"/>
      <c r="M368" s="54"/>
      <c r="N368" s="54"/>
      <c r="O368" s="54"/>
    </row>
    <row r="369" spans="2:15" ht="12" x14ac:dyDescent="0.25">
      <c r="B369" s="57"/>
      <c r="C369" s="7"/>
      <c r="D369" s="7"/>
      <c r="E369" s="7"/>
      <c r="F369" s="7"/>
      <c r="G369" s="7"/>
      <c r="H369" s="7"/>
      <c r="I369" s="7"/>
      <c r="J369" s="7"/>
      <c r="K369" s="9"/>
      <c r="L369" s="9"/>
      <c r="M369" s="54"/>
      <c r="N369" s="54"/>
      <c r="O369" s="54"/>
    </row>
    <row r="370" spans="2:15" ht="12" x14ac:dyDescent="0.25">
      <c r="B370" s="57"/>
      <c r="C370" s="7"/>
      <c r="D370" s="7"/>
      <c r="E370" s="7"/>
      <c r="F370" s="7"/>
      <c r="G370" s="7"/>
      <c r="H370" s="7"/>
      <c r="I370" s="7"/>
      <c r="J370" s="7"/>
      <c r="K370" s="9"/>
      <c r="L370" s="9"/>
      <c r="M370" s="54"/>
      <c r="N370" s="54"/>
      <c r="O370" s="54"/>
    </row>
    <row r="371" spans="2:15" ht="12" x14ac:dyDescent="0.25">
      <c r="B371" s="57"/>
      <c r="C371" s="7"/>
      <c r="D371" s="7"/>
      <c r="E371" s="7"/>
      <c r="F371" s="7"/>
      <c r="G371" s="7"/>
      <c r="H371" s="7"/>
      <c r="I371" s="7"/>
      <c r="J371" s="7"/>
      <c r="K371" s="9"/>
      <c r="L371" s="9"/>
      <c r="M371" s="54"/>
      <c r="N371" s="54"/>
      <c r="O371" s="54"/>
    </row>
    <row r="372" spans="2:15" ht="12" x14ac:dyDescent="0.25">
      <c r="B372" s="57"/>
      <c r="C372" s="7"/>
      <c r="D372" s="7"/>
      <c r="E372" s="7"/>
      <c r="F372" s="7"/>
      <c r="G372" s="7"/>
      <c r="H372" s="7"/>
      <c r="I372" s="7"/>
      <c r="J372" s="7"/>
      <c r="K372" s="9"/>
      <c r="L372" s="9"/>
      <c r="M372" s="54"/>
      <c r="N372" s="54"/>
      <c r="O372" s="54"/>
    </row>
    <row r="373" spans="2:15" ht="12" x14ac:dyDescent="0.25">
      <c r="B373" s="57"/>
      <c r="C373" s="7"/>
      <c r="D373" s="7"/>
      <c r="E373" s="7"/>
      <c r="F373" s="7"/>
      <c r="G373" s="7"/>
      <c r="H373" s="7"/>
      <c r="I373" s="7"/>
      <c r="J373" s="7"/>
      <c r="K373" s="9"/>
      <c r="L373" s="9"/>
      <c r="M373" s="54"/>
      <c r="N373" s="54"/>
      <c r="O373" s="54"/>
    </row>
    <row r="374" spans="2:15" ht="12" x14ac:dyDescent="0.25">
      <c r="B374" s="57"/>
      <c r="C374" s="7"/>
      <c r="D374" s="7"/>
      <c r="E374" s="7"/>
      <c r="F374" s="7"/>
      <c r="G374" s="7"/>
      <c r="H374" s="7"/>
      <c r="I374" s="7"/>
      <c r="J374" s="7"/>
      <c r="K374" s="9"/>
      <c r="L374" s="9"/>
      <c r="M374" s="54"/>
      <c r="N374" s="54"/>
      <c r="O374" s="54"/>
    </row>
    <row r="375" spans="2:15" ht="12" x14ac:dyDescent="0.25">
      <c r="B375" s="57"/>
      <c r="C375" s="7"/>
      <c r="D375" s="7"/>
      <c r="E375" s="7"/>
      <c r="F375" s="7"/>
      <c r="G375" s="7"/>
      <c r="H375" s="7"/>
      <c r="I375" s="7"/>
      <c r="J375" s="7"/>
      <c r="K375" s="9"/>
      <c r="L375" s="9"/>
      <c r="M375" s="54"/>
      <c r="N375" s="54"/>
      <c r="O375" s="54"/>
    </row>
    <row r="376" spans="2:15" ht="12" x14ac:dyDescent="0.25">
      <c r="B376" s="57"/>
      <c r="C376" s="7"/>
      <c r="D376" s="7"/>
      <c r="E376" s="7"/>
      <c r="F376" s="7"/>
      <c r="G376" s="7"/>
      <c r="H376" s="7"/>
      <c r="I376" s="7"/>
      <c r="J376" s="7"/>
      <c r="K376" s="9"/>
      <c r="L376" s="9"/>
      <c r="M376" s="54"/>
      <c r="N376" s="54"/>
      <c r="O376" s="54"/>
    </row>
    <row r="377" spans="2:15" ht="12" x14ac:dyDescent="0.25">
      <c r="B377" s="57"/>
      <c r="C377" s="7"/>
      <c r="D377" s="7"/>
      <c r="E377" s="7"/>
      <c r="F377" s="7"/>
      <c r="G377" s="7"/>
      <c r="H377" s="7"/>
      <c r="I377" s="7"/>
      <c r="J377" s="7"/>
      <c r="K377" s="9"/>
      <c r="L377" s="9"/>
      <c r="M377" s="54"/>
      <c r="N377" s="54"/>
      <c r="O377" s="54"/>
    </row>
    <row r="378" spans="2:15" ht="12" x14ac:dyDescent="0.25">
      <c r="B378" s="57"/>
      <c r="C378" s="7"/>
      <c r="D378" s="7"/>
      <c r="E378" s="7"/>
      <c r="F378" s="7"/>
      <c r="G378" s="7"/>
      <c r="H378" s="7"/>
      <c r="I378" s="7"/>
      <c r="J378" s="7"/>
      <c r="K378" s="9"/>
      <c r="L378" s="9"/>
      <c r="M378" s="54"/>
      <c r="N378" s="54"/>
      <c r="O378" s="54"/>
    </row>
    <row r="379" spans="2:15" ht="12" x14ac:dyDescent="0.25">
      <c r="B379" s="57"/>
      <c r="C379" s="7"/>
      <c r="D379" s="7"/>
      <c r="E379" s="7"/>
      <c r="F379" s="7"/>
      <c r="G379" s="7"/>
      <c r="H379" s="7"/>
      <c r="I379" s="7"/>
      <c r="J379" s="7"/>
      <c r="K379" s="9"/>
      <c r="L379" s="9"/>
      <c r="M379" s="54"/>
      <c r="N379" s="54"/>
      <c r="O379" s="54"/>
    </row>
    <row r="380" spans="2:15" ht="12" x14ac:dyDescent="0.25">
      <c r="B380" s="57"/>
      <c r="C380" s="7"/>
      <c r="D380" s="7"/>
      <c r="E380" s="7"/>
      <c r="F380" s="7"/>
      <c r="G380" s="7"/>
      <c r="H380" s="7"/>
      <c r="I380" s="7"/>
      <c r="J380" s="7"/>
      <c r="K380" s="9"/>
      <c r="L380" s="9"/>
      <c r="M380" s="54"/>
      <c r="N380" s="54"/>
      <c r="O380" s="54"/>
    </row>
    <row r="381" spans="2:15" ht="12" x14ac:dyDescent="0.25">
      <c r="B381" s="57"/>
      <c r="C381" s="7"/>
      <c r="D381" s="7"/>
      <c r="E381" s="7"/>
      <c r="F381" s="7"/>
      <c r="G381" s="7"/>
      <c r="H381" s="7"/>
      <c r="I381" s="7"/>
      <c r="J381" s="7"/>
      <c r="K381" s="9"/>
      <c r="L381" s="9"/>
      <c r="M381" s="54"/>
      <c r="N381" s="54"/>
      <c r="O381" s="54"/>
    </row>
    <row r="382" spans="2:15" ht="12" x14ac:dyDescent="0.25">
      <c r="B382" s="57"/>
      <c r="C382" s="7"/>
      <c r="D382" s="7"/>
      <c r="E382" s="7"/>
      <c r="F382" s="7"/>
      <c r="G382" s="7"/>
      <c r="H382" s="7"/>
      <c r="I382" s="7"/>
      <c r="J382" s="7"/>
      <c r="K382" s="9"/>
      <c r="L382" s="9"/>
      <c r="M382" s="54"/>
      <c r="N382" s="54"/>
      <c r="O382" s="54"/>
    </row>
    <row r="383" spans="2:15" ht="12" x14ac:dyDescent="0.25">
      <c r="B383" s="57"/>
      <c r="C383" s="7"/>
      <c r="D383" s="7"/>
      <c r="E383" s="7"/>
      <c r="F383" s="7"/>
      <c r="G383" s="7"/>
      <c r="H383" s="7"/>
      <c r="I383" s="7"/>
      <c r="J383" s="7"/>
      <c r="K383" s="9"/>
      <c r="L383" s="9"/>
      <c r="M383" s="54"/>
      <c r="N383" s="54"/>
      <c r="O383" s="54"/>
    </row>
    <row r="384" spans="2:15" ht="12" x14ac:dyDescent="0.25">
      <c r="B384" s="57"/>
      <c r="C384" s="7"/>
      <c r="D384" s="7"/>
      <c r="E384" s="7"/>
      <c r="F384" s="7"/>
      <c r="G384" s="7"/>
      <c r="H384" s="7"/>
      <c r="I384" s="7"/>
      <c r="J384" s="7"/>
      <c r="K384" s="9"/>
      <c r="L384" s="9"/>
      <c r="M384" s="54"/>
      <c r="N384" s="54"/>
      <c r="O384" s="54"/>
    </row>
    <row r="385" spans="2:15" ht="12" x14ac:dyDescent="0.25">
      <c r="B385" s="57"/>
      <c r="C385" s="7"/>
      <c r="D385" s="7"/>
      <c r="E385" s="7"/>
      <c r="F385" s="7"/>
      <c r="G385" s="7"/>
      <c r="H385" s="7"/>
      <c r="I385" s="7"/>
      <c r="J385" s="7"/>
      <c r="K385" s="9"/>
      <c r="L385" s="9"/>
      <c r="M385" s="54"/>
      <c r="N385" s="54"/>
      <c r="O385" s="54"/>
    </row>
    <row r="386" spans="2:15" ht="12" x14ac:dyDescent="0.25">
      <c r="B386" s="57"/>
      <c r="C386" s="7"/>
      <c r="D386" s="7"/>
      <c r="E386" s="7"/>
      <c r="F386" s="7"/>
      <c r="G386" s="7"/>
      <c r="H386" s="7"/>
      <c r="I386" s="7"/>
      <c r="J386" s="7"/>
      <c r="K386" s="9"/>
      <c r="L386" s="9"/>
      <c r="M386" s="54"/>
      <c r="N386" s="54"/>
      <c r="O386" s="54"/>
    </row>
    <row r="387" spans="2:15" ht="12" x14ac:dyDescent="0.25">
      <c r="B387" s="57"/>
      <c r="C387" s="7"/>
      <c r="D387" s="7"/>
      <c r="E387" s="7"/>
      <c r="F387" s="7"/>
      <c r="G387" s="7"/>
      <c r="H387" s="7"/>
      <c r="I387" s="7"/>
      <c r="J387" s="7"/>
      <c r="K387" s="9"/>
      <c r="L387" s="9"/>
      <c r="M387" s="54"/>
      <c r="N387" s="54"/>
      <c r="O387" s="54"/>
    </row>
    <row r="388" spans="2:15" ht="12" x14ac:dyDescent="0.25">
      <c r="B388" s="57"/>
      <c r="C388" s="7"/>
      <c r="D388" s="7"/>
      <c r="E388" s="7"/>
      <c r="F388" s="7"/>
      <c r="G388" s="7"/>
      <c r="H388" s="7"/>
      <c r="I388" s="7"/>
      <c r="J388" s="7"/>
      <c r="K388" s="9"/>
      <c r="L388" s="9"/>
      <c r="M388" s="54"/>
      <c r="N388" s="54"/>
      <c r="O388" s="54"/>
    </row>
    <row r="389" spans="2:15" ht="12" x14ac:dyDescent="0.25">
      <c r="B389" s="57"/>
      <c r="C389" s="7"/>
      <c r="D389" s="7"/>
      <c r="E389" s="7"/>
      <c r="F389" s="7"/>
      <c r="G389" s="7"/>
      <c r="H389" s="7"/>
      <c r="I389" s="7"/>
      <c r="J389" s="7"/>
      <c r="K389" s="9"/>
      <c r="L389" s="9"/>
      <c r="M389" s="54"/>
      <c r="N389" s="54"/>
      <c r="O389" s="54"/>
    </row>
    <row r="390" spans="2:15" ht="12" x14ac:dyDescent="0.25">
      <c r="B390" s="57"/>
      <c r="C390" s="7"/>
      <c r="D390" s="7"/>
      <c r="E390" s="7"/>
      <c r="F390" s="7"/>
      <c r="G390" s="7"/>
      <c r="H390" s="7"/>
      <c r="I390" s="7"/>
      <c r="J390" s="7"/>
      <c r="K390" s="9"/>
      <c r="L390" s="9"/>
      <c r="M390" s="54"/>
      <c r="N390" s="54"/>
      <c r="O390" s="54"/>
    </row>
    <row r="391" spans="2:15" ht="12" x14ac:dyDescent="0.25">
      <c r="B391" s="57"/>
      <c r="C391" s="7"/>
      <c r="D391" s="7"/>
      <c r="E391" s="7"/>
      <c r="F391" s="7"/>
      <c r="G391" s="7"/>
      <c r="H391" s="7"/>
      <c r="I391" s="7"/>
      <c r="J391" s="7"/>
      <c r="K391" s="9"/>
      <c r="L391" s="9"/>
      <c r="M391" s="54"/>
      <c r="N391" s="54"/>
      <c r="O391" s="54"/>
    </row>
    <row r="392" spans="2:15" ht="12" x14ac:dyDescent="0.25">
      <c r="B392" s="57"/>
      <c r="C392" s="7"/>
      <c r="D392" s="7"/>
      <c r="E392" s="7"/>
      <c r="F392" s="7"/>
      <c r="G392" s="7"/>
      <c r="H392" s="7"/>
      <c r="I392" s="7"/>
      <c r="J392" s="7"/>
      <c r="K392" s="9"/>
      <c r="L392" s="9"/>
      <c r="M392" s="54"/>
      <c r="N392" s="54"/>
      <c r="O392" s="54"/>
    </row>
    <row r="393" spans="2:15" ht="12" x14ac:dyDescent="0.25">
      <c r="B393" s="57"/>
      <c r="C393" s="7"/>
      <c r="D393" s="7"/>
      <c r="E393" s="7"/>
      <c r="F393" s="7"/>
      <c r="G393" s="7"/>
      <c r="H393" s="7"/>
      <c r="I393" s="7"/>
      <c r="J393" s="7"/>
      <c r="K393" s="9"/>
      <c r="L393" s="9"/>
      <c r="M393" s="54"/>
      <c r="N393" s="54"/>
      <c r="O393" s="54"/>
    </row>
    <row r="394" spans="2:15" ht="12" x14ac:dyDescent="0.25">
      <c r="B394" s="57"/>
      <c r="C394" s="7"/>
      <c r="D394" s="7"/>
      <c r="E394" s="7"/>
      <c r="F394" s="7"/>
      <c r="G394" s="7"/>
      <c r="H394" s="7"/>
      <c r="I394" s="7"/>
      <c r="J394" s="7"/>
      <c r="K394" s="9"/>
      <c r="L394" s="9"/>
      <c r="M394" s="54"/>
      <c r="N394" s="54"/>
      <c r="O394" s="54"/>
    </row>
    <row r="395" spans="2:15" ht="12" x14ac:dyDescent="0.25">
      <c r="B395" s="57"/>
      <c r="C395" s="7"/>
      <c r="D395" s="7"/>
      <c r="E395" s="7"/>
      <c r="F395" s="7"/>
      <c r="G395" s="7"/>
      <c r="H395" s="7"/>
      <c r="I395" s="7"/>
      <c r="J395" s="7"/>
      <c r="K395" s="9"/>
      <c r="L395" s="9"/>
      <c r="M395" s="54"/>
      <c r="N395" s="54"/>
      <c r="O395" s="54"/>
    </row>
    <row r="396" spans="2:15" ht="12" x14ac:dyDescent="0.25">
      <c r="B396" s="57"/>
      <c r="C396" s="7"/>
      <c r="D396" s="7"/>
      <c r="E396" s="7"/>
      <c r="F396" s="7"/>
      <c r="G396" s="7"/>
      <c r="H396" s="7"/>
      <c r="I396" s="7"/>
      <c r="J396" s="7"/>
      <c r="K396" s="9"/>
      <c r="L396" s="9"/>
      <c r="M396" s="54"/>
      <c r="N396" s="54"/>
      <c r="O396" s="54"/>
    </row>
    <row r="397" spans="2:15" ht="12" x14ac:dyDescent="0.25">
      <c r="B397" s="57"/>
      <c r="C397" s="7"/>
      <c r="D397" s="7"/>
      <c r="E397" s="7"/>
      <c r="F397" s="7"/>
      <c r="G397" s="7"/>
      <c r="H397" s="7"/>
      <c r="I397" s="7"/>
      <c r="J397" s="7"/>
      <c r="K397" s="9"/>
      <c r="L397" s="9"/>
      <c r="M397" s="54"/>
      <c r="N397" s="54"/>
      <c r="O397" s="54"/>
    </row>
    <row r="398" spans="2:15" ht="12" x14ac:dyDescent="0.25">
      <c r="B398" s="57"/>
      <c r="C398" s="7"/>
      <c r="D398" s="7"/>
      <c r="E398" s="7"/>
      <c r="F398" s="7"/>
      <c r="G398" s="7"/>
      <c r="H398" s="7"/>
      <c r="I398" s="7"/>
      <c r="J398" s="7"/>
      <c r="K398" s="9"/>
      <c r="L398" s="9"/>
      <c r="M398" s="54"/>
      <c r="N398" s="54"/>
      <c r="O398" s="54"/>
    </row>
    <row r="399" spans="2:15" ht="12" x14ac:dyDescent="0.25">
      <c r="B399" s="57"/>
      <c r="C399" s="7"/>
      <c r="D399" s="7"/>
      <c r="E399" s="7"/>
      <c r="F399" s="7"/>
      <c r="G399" s="7"/>
      <c r="H399" s="7"/>
      <c r="I399" s="7"/>
      <c r="J399" s="7"/>
      <c r="K399" s="9"/>
      <c r="L399" s="9"/>
      <c r="M399" s="54"/>
      <c r="N399" s="54"/>
      <c r="O399" s="54"/>
    </row>
    <row r="400" spans="2:15" ht="12" x14ac:dyDescent="0.25">
      <c r="B400" s="57"/>
      <c r="C400" s="7"/>
      <c r="D400" s="7"/>
      <c r="E400" s="7"/>
      <c r="F400" s="7"/>
      <c r="G400" s="7"/>
      <c r="H400" s="7"/>
      <c r="I400" s="7"/>
      <c r="J400" s="7"/>
      <c r="K400" s="9"/>
      <c r="L400" s="9"/>
      <c r="M400" s="54"/>
      <c r="N400" s="54"/>
      <c r="O400" s="54"/>
    </row>
    <row r="401" spans="2:15" ht="12" x14ac:dyDescent="0.25">
      <c r="B401" s="57"/>
      <c r="C401" s="7"/>
      <c r="D401" s="7"/>
      <c r="E401" s="7"/>
      <c r="F401" s="7"/>
      <c r="G401" s="7"/>
      <c r="H401" s="7"/>
      <c r="I401" s="7"/>
      <c r="J401" s="7"/>
      <c r="K401" s="9"/>
      <c r="L401" s="9"/>
      <c r="M401" s="54"/>
      <c r="N401" s="54"/>
      <c r="O401" s="54"/>
    </row>
    <row r="402" spans="2:15" ht="12" x14ac:dyDescent="0.25">
      <c r="B402" s="57"/>
      <c r="C402" s="7"/>
      <c r="D402" s="7"/>
      <c r="E402" s="7"/>
      <c r="F402" s="7"/>
      <c r="G402" s="7"/>
      <c r="H402" s="7"/>
      <c r="I402" s="7"/>
      <c r="J402" s="7"/>
      <c r="K402" s="9"/>
      <c r="L402" s="9"/>
      <c r="M402" s="54"/>
      <c r="N402" s="54"/>
      <c r="O402" s="54"/>
    </row>
    <row r="403" spans="2:15" ht="12" x14ac:dyDescent="0.25">
      <c r="B403" s="57"/>
      <c r="C403" s="7"/>
      <c r="D403" s="7"/>
      <c r="E403" s="7"/>
      <c r="F403" s="7"/>
      <c r="G403" s="7"/>
      <c r="H403" s="7"/>
      <c r="I403" s="7"/>
      <c r="J403" s="7"/>
      <c r="K403" s="9"/>
      <c r="L403" s="9"/>
      <c r="M403" s="54"/>
      <c r="N403" s="54"/>
      <c r="O403" s="54"/>
    </row>
    <row r="404" spans="2:15" ht="12" x14ac:dyDescent="0.25">
      <c r="B404" s="57"/>
      <c r="C404" s="7"/>
      <c r="D404" s="7"/>
      <c r="E404" s="7"/>
      <c r="F404" s="7"/>
      <c r="G404" s="7"/>
      <c r="H404" s="7"/>
      <c r="I404" s="7"/>
      <c r="J404" s="7"/>
      <c r="K404" s="9"/>
      <c r="L404" s="9"/>
      <c r="M404" s="54"/>
      <c r="N404" s="54"/>
      <c r="O404" s="54"/>
    </row>
    <row r="405" spans="2:15" ht="12" x14ac:dyDescent="0.25">
      <c r="B405" s="57"/>
      <c r="C405" s="7"/>
      <c r="D405" s="7"/>
      <c r="E405" s="7"/>
      <c r="F405" s="7"/>
      <c r="G405" s="7"/>
      <c r="H405" s="7"/>
      <c r="I405" s="7"/>
      <c r="J405" s="7"/>
      <c r="K405" s="9"/>
      <c r="L405" s="9"/>
      <c r="M405" s="54"/>
      <c r="N405" s="54"/>
      <c r="O405" s="54"/>
    </row>
    <row r="406" spans="2:15" ht="12" x14ac:dyDescent="0.25">
      <c r="B406" s="57"/>
      <c r="C406" s="7"/>
      <c r="D406" s="7"/>
      <c r="E406" s="7"/>
      <c r="F406" s="7"/>
      <c r="G406" s="7"/>
      <c r="H406" s="7"/>
      <c r="I406" s="7"/>
      <c r="J406" s="7"/>
      <c r="K406" s="9"/>
      <c r="L406" s="9"/>
      <c r="M406" s="54"/>
      <c r="N406" s="54"/>
      <c r="O406" s="54"/>
    </row>
    <row r="407" spans="2:15" ht="12" x14ac:dyDescent="0.25">
      <c r="B407" s="57"/>
      <c r="C407" s="7"/>
      <c r="D407" s="7"/>
      <c r="E407" s="7"/>
      <c r="F407" s="7"/>
      <c r="G407" s="7"/>
      <c r="H407" s="7"/>
      <c r="I407" s="7"/>
      <c r="J407" s="7"/>
      <c r="K407" s="9"/>
      <c r="L407" s="9"/>
      <c r="M407" s="54"/>
      <c r="N407" s="54"/>
      <c r="O407" s="54"/>
    </row>
    <row r="408" spans="2:15" ht="12" x14ac:dyDescent="0.25">
      <c r="B408" s="57"/>
      <c r="C408" s="7"/>
      <c r="D408" s="7"/>
      <c r="E408" s="7"/>
      <c r="F408" s="7"/>
      <c r="G408" s="7"/>
      <c r="H408" s="7"/>
      <c r="I408" s="7"/>
      <c r="J408" s="7"/>
      <c r="K408" s="9"/>
      <c r="L408" s="9"/>
      <c r="M408" s="54"/>
      <c r="N408" s="54"/>
      <c r="O408" s="54"/>
    </row>
  </sheetData>
  <mergeCells count="8">
    <mergeCell ref="A334:N334"/>
    <mergeCell ref="A335:O335"/>
    <mergeCell ref="A6:P6"/>
    <mergeCell ref="A7:P7"/>
    <mergeCell ref="A8:P8"/>
    <mergeCell ref="A9:P9"/>
    <mergeCell ref="D332:K332"/>
    <mergeCell ref="D333:K333"/>
  </mergeCells>
  <printOptions horizontalCentered="1"/>
  <pageMargins left="0.12" right="0.12" top="0.31" bottom="0.3" header="0.3" footer="0.3"/>
  <pageSetup scale="58" orientation="landscape" r:id="rId1"/>
  <headerFooter alignWithMargins="0"/>
  <rowBreaks count="1" manualBreakCount="1">
    <brk id="321" max="1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AC56B-7104-477B-A71A-6C8B5410E65E}">
  <sheetPr>
    <tabColor rgb="FF660066"/>
  </sheetPr>
  <dimension ref="A6:V403"/>
  <sheetViews>
    <sheetView view="pageBreakPreview" zoomScale="60" zoomScaleNormal="100" workbookViewId="0">
      <pane ySplit="14" topLeftCell="A387" activePane="bottomLeft" state="frozen"/>
      <selection pane="bottomLeft" activeCell="A417" sqref="A417:IV421"/>
    </sheetView>
  </sheetViews>
  <sheetFormatPr baseColWidth="10" defaultColWidth="11.44140625" defaultRowHeight="11.4" x14ac:dyDescent="0.2"/>
  <cols>
    <col min="1" max="1" width="35.5546875" style="52" bestFit="1" customWidth="1"/>
    <col min="2" max="2" width="13.88671875" style="52" customWidth="1"/>
    <col min="3" max="3" width="13.33203125" style="52" customWidth="1"/>
    <col min="4" max="4" width="12.6640625" style="52" customWidth="1"/>
    <col min="5" max="5" width="12.88671875" style="52" customWidth="1"/>
    <col min="6" max="6" width="11.6640625" style="52" customWidth="1"/>
    <col min="7" max="7" width="11.88671875" style="52" customWidth="1"/>
    <col min="8" max="8" width="16.109375" style="52" customWidth="1"/>
    <col min="9" max="9" width="19.109375" style="52" customWidth="1"/>
    <col min="10" max="11" width="13.33203125" style="52" customWidth="1"/>
    <col min="12" max="12" width="12.88671875" style="52" bestFit="1" customWidth="1"/>
    <col min="13" max="13" width="12.33203125" style="52" customWidth="1"/>
    <col min="14" max="14" width="14" style="77" customWidth="1"/>
    <col min="15" max="15" width="22.88671875" style="52" bestFit="1" customWidth="1"/>
    <col min="16" max="16" width="13.88671875" style="52" bestFit="1" customWidth="1"/>
    <col min="17" max="17" width="2.5546875" style="52" customWidth="1"/>
    <col min="18" max="18" width="13.6640625" style="53" customWidth="1"/>
    <col min="19" max="19" width="15.5546875" style="53" bestFit="1" customWidth="1"/>
    <col min="20" max="20" width="11.44140625" style="52"/>
    <col min="21" max="21" width="13.6640625" style="52" bestFit="1" customWidth="1"/>
    <col min="22" max="22" width="12.33203125" style="52" bestFit="1" customWidth="1"/>
    <col min="23" max="16384" width="11.44140625" style="52"/>
  </cols>
  <sheetData>
    <row r="6" spans="1:19" ht="13.8" x14ac:dyDescent="0.25">
      <c r="A6" s="190" t="s">
        <v>129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</row>
    <row r="7" spans="1:19" ht="13.8" x14ac:dyDescent="0.25">
      <c r="A7" s="191" t="s">
        <v>130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</row>
    <row r="8" spans="1:19" ht="13.2" x14ac:dyDescent="0.25">
      <c r="A8" s="198" t="s">
        <v>131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</row>
    <row r="9" spans="1:19" ht="13.2" x14ac:dyDescent="0.25">
      <c r="A9" s="198" t="s">
        <v>132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/>
      <c r="P9" s="198"/>
    </row>
    <row r="10" spans="1:19" ht="13.2" x14ac:dyDescent="0.25">
      <c r="A10" s="203" t="s">
        <v>133</v>
      </c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</row>
    <row r="11" spans="1:19" ht="6.75" customHeight="1" thickBot="1" x14ac:dyDescent="0.3">
      <c r="A11" s="199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</row>
    <row r="12" spans="1:19" s="45" customFormat="1" ht="10.199999999999999" x14ac:dyDescent="0.2">
      <c r="A12" s="42"/>
      <c r="B12" s="44"/>
      <c r="C12" s="44" t="s">
        <v>62</v>
      </c>
      <c r="D12" s="44" t="s">
        <v>62</v>
      </c>
      <c r="E12" s="44"/>
      <c r="F12" s="12" t="s">
        <v>84</v>
      </c>
      <c r="G12" s="44" t="s">
        <v>53</v>
      </c>
      <c r="H12" s="43" t="s">
        <v>54</v>
      </c>
      <c r="I12" s="43" t="s">
        <v>67</v>
      </c>
      <c r="J12" s="43" t="s">
        <v>55</v>
      </c>
      <c r="K12" s="43" t="s">
        <v>72</v>
      </c>
      <c r="L12" s="43" t="s">
        <v>62</v>
      </c>
      <c r="M12" s="43" t="s">
        <v>72</v>
      </c>
      <c r="N12" s="104" t="s">
        <v>91</v>
      </c>
      <c r="O12" s="43" t="s">
        <v>99</v>
      </c>
      <c r="P12" s="44"/>
      <c r="R12" s="63"/>
      <c r="S12" s="63"/>
    </row>
    <row r="13" spans="1:19" s="45" customFormat="1" ht="11.25" customHeight="1" x14ac:dyDescent="0.25">
      <c r="A13" s="46" t="s">
        <v>56</v>
      </c>
      <c r="B13" s="48" t="s">
        <v>46</v>
      </c>
      <c r="C13" s="48" t="s">
        <v>63</v>
      </c>
      <c r="D13" s="48" t="s">
        <v>58</v>
      </c>
      <c r="E13" s="48" t="s">
        <v>59</v>
      </c>
      <c r="F13" s="73" t="s">
        <v>85</v>
      </c>
      <c r="G13" s="48" t="s">
        <v>59</v>
      </c>
      <c r="H13" s="47" t="s">
        <v>60</v>
      </c>
      <c r="I13" s="47" t="s">
        <v>68</v>
      </c>
      <c r="J13" s="47" t="s">
        <v>61</v>
      </c>
      <c r="K13" s="47" t="s">
        <v>73</v>
      </c>
      <c r="L13" s="47" t="s">
        <v>64</v>
      </c>
      <c r="M13" s="47" t="s">
        <v>74</v>
      </c>
      <c r="N13" s="105" t="s">
        <v>57</v>
      </c>
      <c r="O13" s="47" t="s">
        <v>97</v>
      </c>
      <c r="P13" s="48" t="s">
        <v>52</v>
      </c>
      <c r="R13" s="63"/>
      <c r="S13" s="63"/>
    </row>
    <row r="14" spans="1:19" s="45" customFormat="1" ht="11.25" customHeight="1" thickBot="1" x14ac:dyDescent="0.25">
      <c r="A14" s="49"/>
      <c r="B14" s="50"/>
      <c r="C14" s="50" t="s">
        <v>57</v>
      </c>
      <c r="D14" s="50"/>
      <c r="E14" s="50"/>
      <c r="F14" s="74" t="s">
        <v>86</v>
      </c>
      <c r="G14" s="50"/>
      <c r="H14" s="50"/>
      <c r="I14" s="50" t="s">
        <v>69</v>
      </c>
      <c r="J14" s="50"/>
      <c r="K14" s="50"/>
      <c r="L14" s="50"/>
      <c r="M14" s="50"/>
      <c r="N14" s="106" t="s">
        <v>92</v>
      </c>
      <c r="O14" s="90" t="s">
        <v>96</v>
      </c>
      <c r="P14" s="50"/>
      <c r="R14" s="63"/>
      <c r="S14" s="63"/>
    </row>
    <row r="15" spans="1:19" ht="12" x14ac:dyDescent="0.25">
      <c r="A15" s="142"/>
      <c r="B15" s="143"/>
      <c r="C15" s="143"/>
      <c r="D15" s="143"/>
      <c r="E15" s="143"/>
      <c r="F15" s="143"/>
      <c r="G15" s="144"/>
      <c r="H15" s="143"/>
      <c r="I15" s="143"/>
      <c r="J15" s="143"/>
      <c r="K15" s="143"/>
      <c r="L15" s="143"/>
      <c r="M15" s="143"/>
      <c r="N15" s="145"/>
      <c r="O15" s="143"/>
      <c r="P15" s="146"/>
    </row>
    <row r="16" spans="1:19" s="68" customFormat="1" ht="13.2" x14ac:dyDescent="0.25">
      <c r="A16" s="64" t="s">
        <v>0</v>
      </c>
      <c r="B16" s="147">
        <v>5781645</v>
      </c>
      <c r="C16" s="147">
        <v>1311126</v>
      </c>
      <c r="D16" s="147">
        <v>128015</v>
      </c>
      <c r="E16" s="147">
        <v>198649</v>
      </c>
      <c r="F16" s="147">
        <v>27552</v>
      </c>
      <c r="G16" s="147">
        <v>39069</v>
      </c>
      <c r="H16" s="147">
        <v>64897</v>
      </c>
      <c r="I16" s="147">
        <v>438671</v>
      </c>
      <c r="J16" s="147">
        <v>1222867</v>
      </c>
      <c r="K16" s="147">
        <v>0</v>
      </c>
      <c r="L16" s="147">
        <v>131051</v>
      </c>
      <c r="M16" s="147">
        <v>0</v>
      </c>
      <c r="N16" s="147">
        <v>128032</v>
      </c>
      <c r="O16" s="147">
        <v>155</v>
      </c>
      <c r="P16" s="148">
        <v>9471729</v>
      </c>
      <c r="R16" s="69"/>
      <c r="S16" s="69"/>
    </row>
    <row r="17" spans="1:20" x14ac:dyDescent="0.2">
      <c r="A17" s="94" t="s">
        <v>134</v>
      </c>
      <c r="B17" s="20">
        <v>6323071</v>
      </c>
      <c r="C17" s="20">
        <v>1414401</v>
      </c>
      <c r="D17" s="20">
        <v>124143</v>
      </c>
      <c r="E17" s="20">
        <v>198649</v>
      </c>
      <c r="F17" s="20">
        <v>27552</v>
      </c>
      <c r="G17" s="20">
        <v>39069</v>
      </c>
      <c r="H17" s="20">
        <v>64897</v>
      </c>
      <c r="I17" s="20">
        <v>438671</v>
      </c>
      <c r="J17" s="20">
        <v>567600</v>
      </c>
      <c r="K17" s="20">
        <v>0</v>
      </c>
      <c r="L17" s="20">
        <v>131051</v>
      </c>
      <c r="M17" s="20">
        <v>0</v>
      </c>
      <c r="N17" s="20">
        <v>155572</v>
      </c>
      <c r="O17" s="20">
        <v>155</v>
      </c>
      <c r="P17" s="76">
        <v>9484831</v>
      </c>
      <c r="T17" s="53"/>
    </row>
    <row r="18" spans="1:20" x14ac:dyDescent="0.2">
      <c r="A18" s="94" t="s">
        <v>94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76">
        <v>0</v>
      </c>
      <c r="T18" s="53"/>
    </row>
    <row r="19" spans="1:20" x14ac:dyDescent="0.2">
      <c r="A19" s="75" t="s">
        <v>79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76">
        <v>0</v>
      </c>
      <c r="T19" s="53"/>
    </row>
    <row r="20" spans="1:20" x14ac:dyDescent="0.2">
      <c r="A20" s="75" t="s">
        <v>80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76">
        <v>0</v>
      </c>
      <c r="T20" s="53"/>
    </row>
    <row r="21" spans="1:20" x14ac:dyDescent="0.2">
      <c r="A21" s="75" t="s">
        <v>81</v>
      </c>
      <c r="B21" s="20">
        <v>-541426</v>
      </c>
      <c r="C21" s="20">
        <v>-103275</v>
      </c>
      <c r="D21" s="20">
        <v>3872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-27540</v>
      </c>
      <c r="O21" s="20">
        <v>0</v>
      </c>
      <c r="P21" s="76">
        <v>-668369</v>
      </c>
      <c r="T21" s="53"/>
    </row>
    <row r="22" spans="1:20" x14ac:dyDescent="0.2">
      <c r="A22" s="75" t="s">
        <v>82</v>
      </c>
      <c r="B22" s="20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655267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76">
        <v>655267</v>
      </c>
      <c r="T22" s="53"/>
    </row>
    <row r="23" spans="1:20" s="68" customFormat="1" ht="13.2" x14ac:dyDescent="0.25">
      <c r="A23" s="64" t="s">
        <v>1</v>
      </c>
      <c r="B23" s="147">
        <v>10322401</v>
      </c>
      <c r="C23" s="147">
        <v>2340855</v>
      </c>
      <c r="D23" s="147">
        <v>228554</v>
      </c>
      <c r="E23" s="147">
        <v>354664</v>
      </c>
      <c r="F23" s="147">
        <v>49191</v>
      </c>
      <c r="G23" s="147">
        <v>69753</v>
      </c>
      <c r="H23" s="147">
        <v>164271</v>
      </c>
      <c r="I23" s="147">
        <v>591720</v>
      </c>
      <c r="J23" s="147">
        <v>1044089</v>
      </c>
      <c r="K23" s="147">
        <v>48</v>
      </c>
      <c r="L23" s="147">
        <v>717879</v>
      </c>
      <c r="M23" s="147">
        <v>0</v>
      </c>
      <c r="N23" s="147">
        <v>270559</v>
      </c>
      <c r="O23" s="147">
        <v>283</v>
      </c>
      <c r="P23" s="148">
        <v>16154267</v>
      </c>
      <c r="R23" s="69"/>
      <c r="S23" s="69"/>
    </row>
    <row r="24" spans="1:20" x14ac:dyDescent="0.2">
      <c r="A24" s="94" t="s">
        <v>134</v>
      </c>
      <c r="B24" s="20">
        <v>11289050</v>
      </c>
      <c r="C24" s="20">
        <v>2525240</v>
      </c>
      <c r="D24" s="20">
        <v>221641</v>
      </c>
      <c r="E24" s="20">
        <v>354664</v>
      </c>
      <c r="F24" s="20">
        <v>49191</v>
      </c>
      <c r="G24" s="20">
        <v>69753</v>
      </c>
      <c r="H24" s="20">
        <v>164271</v>
      </c>
      <c r="I24" s="20">
        <v>591720</v>
      </c>
      <c r="J24" s="20">
        <v>484619</v>
      </c>
      <c r="K24" s="20">
        <v>48</v>
      </c>
      <c r="L24" s="20">
        <v>717879</v>
      </c>
      <c r="M24" s="20">
        <v>0</v>
      </c>
      <c r="N24" s="20">
        <v>328757</v>
      </c>
      <c r="O24" s="20">
        <v>283</v>
      </c>
      <c r="P24" s="76">
        <v>16797116</v>
      </c>
      <c r="Q24" s="65"/>
      <c r="T24" s="53"/>
    </row>
    <row r="25" spans="1:20" x14ac:dyDescent="0.2">
      <c r="A25" s="94" t="s">
        <v>94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76">
        <v>0</v>
      </c>
      <c r="Q25" s="65"/>
      <c r="T25" s="53"/>
    </row>
    <row r="26" spans="1:20" x14ac:dyDescent="0.2">
      <c r="A26" s="75" t="s">
        <v>79</v>
      </c>
      <c r="B26" s="20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76">
        <v>0</v>
      </c>
      <c r="Q26" s="65"/>
      <c r="T26" s="53"/>
    </row>
    <row r="27" spans="1:20" x14ac:dyDescent="0.2">
      <c r="A27" s="75" t="s">
        <v>80</v>
      </c>
      <c r="B27" s="20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76">
        <v>0</v>
      </c>
      <c r="Q27" s="65"/>
      <c r="T27" s="53"/>
    </row>
    <row r="28" spans="1:20" x14ac:dyDescent="0.2">
      <c r="A28" s="75" t="s">
        <v>81</v>
      </c>
      <c r="B28" s="20">
        <v>-966649</v>
      </c>
      <c r="C28" s="20">
        <v>-184385</v>
      </c>
      <c r="D28" s="20">
        <v>6913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-58198</v>
      </c>
      <c r="O28" s="20">
        <v>0</v>
      </c>
      <c r="P28" s="76">
        <v>-1202319</v>
      </c>
      <c r="Q28" s="65"/>
      <c r="T28" s="53"/>
    </row>
    <row r="29" spans="1:20" x14ac:dyDescent="0.2">
      <c r="A29" s="75" t="s">
        <v>82</v>
      </c>
      <c r="B29" s="20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559470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76">
        <v>559470</v>
      </c>
      <c r="Q29" s="65"/>
      <c r="T29" s="53"/>
    </row>
    <row r="30" spans="1:20" ht="13.2" x14ac:dyDescent="0.25">
      <c r="A30" s="64" t="s">
        <v>2</v>
      </c>
      <c r="B30" s="147">
        <v>71587344</v>
      </c>
      <c r="C30" s="147">
        <v>16234176</v>
      </c>
      <c r="D30" s="147">
        <v>1585053</v>
      </c>
      <c r="E30" s="147">
        <v>2459643</v>
      </c>
      <c r="F30" s="147">
        <v>341146</v>
      </c>
      <c r="G30" s="147">
        <v>483753</v>
      </c>
      <c r="H30" s="147">
        <v>164270</v>
      </c>
      <c r="I30" s="147">
        <v>3242993</v>
      </c>
      <c r="J30" s="147">
        <v>1326824</v>
      </c>
      <c r="K30" s="147">
        <v>444</v>
      </c>
      <c r="L30" s="147">
        <v>17424690</v>
      </c>
      <c r="M30" s="147">
        <v>0</v>
      </c>
      <c r="N30" s="147">
        <v>5611979</v>
      </c>
      <c r="O30" s="147">
        <v>136016</v>
      </c>
      <c r="P30" s="148">
        <v>120598331</v>
      </c>
      <c r="Q30" s="65"/>
      <c r="T30" s="53"/>
    </row>
    <row r="31" spans="1:20" x14ac:dyDescent="0.2">
      <c r="A31" s="94" t="s">
        <v>134</v>
      </c>
      <c r="B31" s="20">
        <v>78291193</v>
      </c>
      <c r="C31" s="20">
        <v>17512911</v>
      </c>
      <c r="D31" s="20">
        <v>1537113</v>
      </c>
      <c r="E31" s="20">
        <v>2459643</v>
      </c>
      <c r="F31" s="20">
        <v>341146</v>
      </c>
      <c r="G31" s="20">
        <v>483753</v>
      </c>
      <c r="H31" s="20">
        <v>164270</v>
      </c>
      <c r="I31" s="20">
        <v>3242993</v>
      </c>
      <c r="J31" s="20">
        <v>615852</v>
      </c>
      <c r="K31" s="20">
        <v>444</v>
      </c>
      <c r="L31" s="20">
        <v>17424690</v>
      </c>
      <c r="M31" s="20">
        <v>0</v>
      </c>
      <c r="N31" s="20">
        <v>6819126</v>
      </c>
      <c r="O31" s="20">
        <v>136016</v>
      </c>
      <c r="P31" s="76">
        <v>129029150</v>
      </c>
      <c r="T31" s="53"/>
    </row>
    <row r="32" spans="1:20" x14ac:dyDescent="0.2">
      <c r="A32" s="94" t="s">
        <v>94</v>
      </c>
      <c r="B32" s="20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76">
        <v>0</v>
      </c>
      <c r="T32" s="53"/>
    </row>
    <row r="33" spans="1:20" x14ac:dyDescent="0.2">
      <c r="A33" s="75" t="s">
        <v>79</v>
      </c>
      <c r="B33" s="20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76">
        <v>0</v>
      </c>
      <c r="T33" s="53"/>
    </row>
    <row r="34" spans="1:20" x14ac:dyDescent="0.2">
      <c r="A34" s="75" t="s">
        <v>80</v>
      </c>
      <c r="B34" s="20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76">
        <v>0</v>
      </c>
      <c r="T34" s="53"/>
    </row>
    <row r="35" spans="1:20" x14ac:dyDescent="0.2">
      <c r="A35" s="75" t="s">
        <v>81</v>
      </c>
      <c r="B35" s="20">
        <v>-6703849</v>
      </c>
      <c r="C35" s="20">
        <v>-1278735</v>
      </c>
      <c r="D35" s="20">
        <v>47940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-1207147</v>
      </c>
      <c r="O35" s="20">
        <v>0</v>
      </c>
      <c r="P35" s="76">
        <v>-9141791</v>
      </c>
      <c r="T35" s="53"/>
    </row>
    <row r="36" spans="1:20" x14ac:dyDescent="0.2">
      <c r="A36" s="75" t="s">
        <v>82</v>
      </c>
      <c r="B36" s="20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710972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76">
        <v>710972</v>
      </c>
      <c r="T36" s="53"/>
    </row>
    <row r="37" spans="1:20" ht="13.2" x14ac:dyDescent="0.25">
      <c r="A37" s="64" t="s">
        <v>3</v>
      </c>
      <c r="B37" s="147">
        <v>5634505</v>
      </c>
      <c r="C37" s="147">
        <v>1277760</v>
      </c>
      <c r="D37" s="147">
        <v>124757</v>
      </c>
      <c r="E37" s="147">
        <v>193594</v>
      </c>
      <c r="F37" s="147">
        <v>26850</v>
      </c>
      <c r="G37" s="147">
        <v>38076</v>
      </c>
      <c r="H37" s="147">
        <v>64898</v>
      </c>
      <c r="I37" s="147">
        <v>392439</v>
      </c>
      <c r="J37" s="147">
        <v>1091518</v>
      </c>
      <c r="K37" s="147">
        <v>0</v>
      </c>
      <c r="L37" s="147">
        <v>16039</v>
      </c>
      <c r="M37" s="147">
        <v>0</v>
      </c>
      <c r="N37" s="147">
        <v>135971</v>
      </c>
      <c r="O37" s="147">
        <v>27</v>
      </c>
      <c r="P37" s="148">
        <v>8996434</v>
      </c>
      <c r="T37" s="53"/>
    </row>
    <row r="38" spans="1:20" x14ac:dyDescent="0.2">
      <c r="A38" s="94" t="s">
        <v>134</v>
      </c>
      <c r="B38" s="20">
        <v>6162153</v>
      </c>
      <c r="C38" s="20">
        <v>1378407</v>
      </c>
      <c r="D38" s="20">
        <v>120984</v>
      </c>
      <c r="E38" s="20">
        <v>193594</v>
      </c>
      <c r="F38" s="20">
        <v>26850</v>
      </c>
      <c r="G38" s="20">
        <v>38076</v>
      </c>
      <c r="H38" s="20">
        <v>64898</v>
      </c>
      <c r="I38" s="20">
        <v>392439</v>
      </c>
      <c r="J38" s="20">
        <v>506634</v>
      </c>
      <c r="K38" s="20">
        <v>0</v>
      </c>
      <c r="L38" s="20">
        <v>16039</v>
      </c>
      <c r="M38" s="20">
        <v>0</v>
      </c>
      <c r="N38" s="20">
        <v>165218</v>
      </c>
      <c r="O38" s="20">
        <v>27</v>
      </c>
      <c r="P38" s="76">
        <v>9065319</v>
      </c>
      <c r="T38" s="53"/>
    </row>
    <row r="39" spans="1:20" x14ac:dyDescent="0.2">
      <c r="A39" s="94" t="s">
        <v>94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76">
        <v>0</v>
      </c>
      <c r="T39" s="53"/>
    </row>
    <row r="40" spans="1:20" x14ac:dyDescent="0.2">
      <c r="A40" s="75" t="s">
        <v>79</v>
      </c>
      <c r="B40" s="20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76">
        <v>0</v>
      </c>
      <c r="T40" s="53"/>
    </row>
    <row r="41" spans="1:20" x14ac:dyDescent="0.2">
      <c r="A41" s="75" t="s">
        <v>80</v>
      </c>
      <c r="B41" s="20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76">
        <v>0</v>
      </c>
      <c r="T41" s="53"/>
    </row>
    <row r="42" spans="1:20" x14ac:dyDescent="0.2">
      <c r="A42" s="75" t="s">
        <v>81</v>
      </c>
      <c r="B42" s="20">
        <v>-527648</v>
      </c>
      <c r="C42" s="20">
        <v>-100647</v>
      </c>
      <c r="D42" s="20">
        <v>3773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-29247</v>
      </c>
      <c r="O42" s="20">
        <v>0</v>
      </c>
      <c r="P42" s="76">
        <v>-653769</v>
      </c>
      <c r="T42" s="53"/>
    </row>
    <row r="43" spans="1:20" x14ac:dyDescent="0.2">
      <c r="A43" s="75" t="s">
        <v>82</v>
      </c>
      <c r="B43" s="20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584884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76">
        <v>584884</v>
      </c>
      <c r="T43" s="53"/>
    </row>
    <row r="44" spans="1:20" ht="13.2" x14ac:dyDescent="0.25">
      <c r="A44" s="64" t="s">
        <v>4</v>
      </c>
      <c r="B44" s="147">
        <v>4593871</v>
      </c>
      <c r="C44" s="147">
        <v>1041770</v>
      </c>
      <c r="D44" s="147">
        <v>101715</v>
      </c>
      <c r="E44" s="147">
        <v>157839</v>
      </c>
      <c r="F44" s="147">
        <v>21892</v>
      </c>
      <c r="G44" s="147">
        <v>31044</v>
      </c>
      <c r="H44" s="147">
        <v>64897</v>
      </c>
      <c r="I44" s="147">
        <v>666650</v>
      </c>
      <c r="J44" s="147">
        <v>2275819</v>
      </c>
      <c r="K44" s="147">
        <v>0</v>
      </c>
      <c r="L44" s="147">
        <v>188566</v>
      </c>
      <c r="M44" s="147">
        <v>0</v>
      </c>
      <c r="N44" s="147">
        <v>136139</v>
      </c>
      <c r="O44" s="147">
        <v>288</v>
      </c>
      <c r="P44" s="148">
        <v>9280490</v>
      </c>
      <c r="T44" s="53"/>
    </row>
    <row r="45" spans="1:20" x14ac:dyDescent="0.2">
      <c r="A45" s="94" t="s">
        <v>134</v>
      </c>
      <c r="B45" s="20">
        <v>5024068</v>
      </c>
      <c r="C45" s="20">
        <v>1123828</v>
      </c>
      <c r="D45" s="20">
        <v>98639</v>
      </c>
      <c r="E45" s="20">
        <v>157839</v>
      </c>
      <c r="F45" s="20">
        <v>21892</v>
      </c>
      <c r="G45" s="20">
        <v>31044</v>
      </c>
      <c r="H45" s="20">
        <v>64897</v>
      </c>
      <c r="I45" s="20">
        <v>666650</v>
      </c>
      <c r="J45" s="20">
        <v>1056333</v>
      </c>
      <c r="K45" s="20">
        <v>0</v>
      </c>
      <c r="L45" s="20">
        <v>188566</v>
      </c>
      <c r="M45" s="20">
        <v>0</v>
      </c>
      <c r="N45" s="20">
        <v>165422</v>
      </c>
      <c r="O45" s="20">
        <v>288</v>
      </c>
      <c r="P45" s="76">
        <v>8599466</v>
      </c>
      <c r="T45" s="53"/>
    </row>
    <row r="46" spans="1:20" x14ac:dyDescent="0.2">
      <c r="A46" s="94" t="s">
        <v>94</v>
      </c>
      <c r="B46" s="20">
        <v>0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76">
        <v>0</v>
      </c>
      <c r="T46" s="53"/>
    </row>
    <row r="47" spans="1:20" x14ac:dyDescent="0.2">
      <c r="A47" s="75" t="s">
        <v>79</v>
      </c>
      <c r="B47" s="20">
        <v>0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76">
        <v>0</v>
      </c>
      <c r="T47" s="53"/>
    </row>
    <row r="48" spans="1:20" x14ac:dyDescent="0.2">
      <c r="A48" s="75" t="s">
        <v>80</v>
      </c>
      <c r="B48" s="20">
        <v>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76">
        <v>0</v>
      </c>
      <c r="T48" s="53"/>
    </row>
    <row r="49" spans="1:20" x14ac:dyDescent="0.2">
      <c r="A49" s="75" t="s">
        <v>81</v>
      </c>
      <c r="B49" s="20">
        <v>-430197</v>
      </c>
      <c r="C49" s="20">
        <v>-82058</v>
      </c>
      <c r="D49" s="20">
        <v>3076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-29283</v>
      </c>
      <c r="O49" s="20">
        <v>0</v>
      </c>
      <c r="P49" s="76">
        <v>-538462</v>
      </c>
      <c r="T49" s="53"/>
    </row>
    <row r="50" spans="1:20" x14ac:dyDescent="0.2">
      <c r="A50" s="75" t="s">
        <v>82</v>
      </c>
      <c r="B50" s="20">
        <v>0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1219486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76">
        <v>1219486</v>
      </c>
      <c r="T50" s="53"/>
    </row>
    <row r="51" spans="1:20" ht="13.2" x14ac:dyDescent="0.25">
      <c r="A51" s="64" t="s">
        <v>5</v>
      </c>
      <c r="B51" s="147">
        <v>5101797</v>
      </c>
      <c r="C51" s="147">
        <v>1156955</v>
      </c>
      <c r="D51" s="147">
        <v>112961</v>
      </c>
      <c r="E51" s="147">
        <v>175291</v>
      </c>
      <c r="F51" s="147">
        <v>24313</v>
      </c>
      <c r="G51" s="147">
        <v>34476</v>
      </c>
      <c r="H51" s="147">
        <v>64898</v>
      </c>
      <c r="I51" s="147">
        <v>476704</v>
      </c>
      <c r="J51" s="147">
        <v>1451399</v>
      </c>
      <c r="K51" s="147">
        <v>0</v>
      </c>
      <c r="L51" s="147">
        <v>28300</v>
      </c>
      <c r="M51" s="147">
        <v>0</v>
      </c>
      <c r="N51" s="147">
        <v>153856</v>
      </c>
      <c r="O51" s="147">
        <v>0</v>
      </c>
      <c r="P51" s="148">
        <v>8780950</v>
      </c>
      <c r="T51" s="53"/>
    </row>
    <row r="52" spans="1:20" x14ac:dyDescent="0.2">
      <c r="A52" s="94" t="s">
        <v>134</v>
      </c>
      <c r="B52" s="20">
        <v>5579559</v>
      </c>
      <c r="C52" s="20">
        <v>1248086</v>
      </c>
      <c r="D52" s="20">
        <v>109544</v>
      </c>
      <c r="E52" s="20">
        <v>175291</v>
      </c>
      <c r="F52" s="20">
        <v>24313</v>
      </c>
      <c r="G52" s="20">
        <v>34476</v>
      </c>
      <c r="H52" s="20">
        <v>64898</v>
      </c>
      <c r="I52" s="20">
        <v>476704</v>
      </c>
      <c r="J52" s="20">
        <v>673674</v>
      </c>
      <c r="K52" s="20">
        <v>0</v>
      </c>
      <c r="L52" s="20">
        <v>28300</v>
      </c>
      <c r="M52" s="20">
        <v>0</v>
      </c>
      <c r="N52" s="20">
        <v>186951</v>
      </c>
      <c r="O52" s="20">
        <v>0</v>
      </c>
      <c r="P52" s="76">
        <v>8601796</v>
      </c>
      <c r="T52" s="53"/>
    </row>
    <row r="53" spans="1:20" x14ac:dyDescent="0.2">
      <c r="A53" s="94" t="s">
        <v>94</v>
      </c>
      <c r="B53" s="20">
        <v>0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76">
        <v>0</v>
      </c>
      <c r="T53" s="53"/>
    </row>
    <row r="54" spans="1:20" x14ac:dyDescent="0.2">
      <c r="A54" s="75" t="s">
        <v>79</v>
      </c>
      <c r="B54" s="20">
        <v>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76">
        <v>0</v>
      </c>
      <c r="T54" s="53"/>
    </row>
    <row r="55" spans="1:20" x14ac:dyDescent="0.2">
      <c r="A55" s="75" t="s">
        <v>80</v>
      </c>
      <c r="B55" s="20">
        <v>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76">
        <v>0</v>
      </c>
      <c r="T55" s="53"/>
    </row>
    <row r="56" spans="1:20" x14ac:dyDescent="0.2">
      <c r="A56" s="75" t="s">
        <v>81</v>
      </c>
      <c r="B56" s="20">
        <v>-477762</v>
      </c>
      <c r="C56" s="20">
        <v>-91131</v>
      </c>
      <c r="D56" s="20">
        <v>3417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-33095</v>
      </c>
      <c r="O56" s="20">
        <v>0</v>
      </c>
      <c r="P56" s="76">
        <v>-598571</v>
      </c>
      <c r="T56" s="53"/>
    </row>
    <row r="57" spans="1:20" x14ac:dyDescent="0.2">
      <c r="A57" s="75" t="s">
        <v>82</v>
      </c>
      <c r="B57" s="20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777725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76">
        <v>777725</v>
      </c>
      <c r="T57" s="53"/>
    </row>
    <row r="58" spans="1:20" ht="13.2" x14ac:dyDescent="0.25">
      <c r="A58" s="64" t="s">
        <v>6</v>
      </c>
      <c r="B58" s="147">
        <v>7741144</v>
      </c>
      <c r="C58" s="147">
        <v>1755493</v>
      </c>
      <c r="D58" s="147">
        <v>171401</v>
      </c>
      <c r="E58" s="147">
        <v>265975</v>
      </c>
      <c r="F58" s="147">
        <v>36890</v>
      </c>
      <c r="G58" s="147">
        <v>52311</v>
      </c>
      <c r="H58" s="147">
        <v>164271</v>
      </c>
      <c r="I58" s="147">
        <v>519197</v>
      </c>
      <c r="J58" s="147">
        <v>1254837</v>
      </c>
      <c r="K58" s="147">
        <v>0</v>
      </c>
      <c r="L58" s="147">
        <v>727712</v>
      </c>
      <c r="M58" s="147">
        <v>0</v>
      </c>
      <c r="N58" s="147">
        <v>283301</v>
      </c>
      <c r="O58" s="147">
        <v>3398</v>
      </c>
      <c r="P58" s="148">
        <v>12975930</v>
      </c>
      <c r="T58" s="53"/>
    </row>
    <row r="59" spans="1:20" x14ac:dyDescent="0.2">
      <c r="A59" s="94" t="s">
        <v>134</v>
      </c>
      <c r="B59" s="20">
        <v>8466069</v>
      </c>
      <c r="C59" s="20">
        <v>1893770</v>
      </c>
      <c r="D59" s="20">
        <v>166217</v>
      </c>
      <c r="E59" s="20">
        <v>265975</v>
      </c>
      <c r="F59" s="20">
        <v>36890</v>
      </c>
      <c r="G59" s="20">
        <v>52311</v>
      </c>
      <c r="H59" s="20">
        <v>164271</v>
      </c>
      <c r="I59" s="20">
        <v>519197</v>
      </c>
      <c r="J59" s="20">
        <v>582438</v>
      </c>
      <c r="K59" s="20">
        <v>0</v>
      </c>
      <c r="L59" s="20">
        <v>727712</v>
      </c>
      <c r="M59" s="20">
        <v>0</v>
      </c>
      <c r="N59" s="20">
        <v>344239</v>
      </c>
      <c r="O59" s="20">
        <v>3398</v>
      </c>
      <c r="P59" s="76">
        <v>13222487</v>
      </c>
      <c r="T59" s="53"/>
    </row>
    <row r="60" spans="1:20" x14ac:dyDescent="0.2">
      <c r="A60" s="94" t="s">
        <v>94</v>
      </c>
      <c r="B60" s="20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76">
        <v>0</v>
      </c>
      <c r="T60" s="53"/>
    </row>
    <row r="61" spans="1:20" x14ac:dyDescent="0.2">
      <c r="A61" s="75" t="s">
        <v>79</v>
      </c>
      <c r="B61" s="20">
        <v>0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76">
        <v>0</v>
      </c>
      <c r="T61" s="53"/>
    </row>
    <row r="62" spans="1:20" x14ac:dyDescent="0.2">
      <c r="A62" s="75" t="s">
        <v>80</v>
      </c>
      <c r="B62" s="20">
        <v>0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76">
        <v>0</v>
      </c>
      <c r="T62" s="53"/>
    </row>
    <row r="63" spans="1:20" x14ac:dyDescent="0.2">
      <c r="A63" s="75" t="s">
        <v>81</v>
      </c>
      <c r="B63" s="20">
        <v>-724925</v>
      </c>
      <c r="C63" s="20">
        <v>-138277</v>
      </c>
      <c r="D63" s="20">
        <v>5184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-60938</v>
      </c>
      <c r="O63" s="20">
        <v>0</v>
      </c>
      <c r="P63" s="76">
        <v>-918956</v>
      </c>
      <c r="T63" s="53"/>
    </row>
    <row r="64" spans="1:20" x14ac:dyDescent="0.2">
      <c r="A64" s="75" t="s">
        <v>82</v>
      </c>
      <c r="B64" s="20">
        <v>0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672399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76">
        <v>672399</v>
      </c>
      <c r="T64" s="53"/>
    </row>
    <row r="65" spans="1:20" ht="13.2" x14ac:dyDescent="0.25">
      <c r="A65" s="64" t="s">
        <v>7</v>
      </c>
      <c r="B65" s="147">
        <v>4451697</v>
      </c>
      <c r="C65" s="147">
        <v>1009530</v>
      </c>
      <c r="D65" s="147">
        <v>98567</v>
      </c>
      <c r="E65" s="147">
        <v>152955</v>
      </c>
      <c r="F65" s="147">
        <v>21215</v>
      </c>
      <c r="G65" s="147">
        <v>30081</v>
      </c>
      <c r="H65" s="147">
        <v>64897</v>
      </c>
      <c r="I65" s="147">
        <v>539501</v>
      </c>
      <c r="J65" s="147">
        <v>1814421</v>
      </c>
      <c r="K65" s="147">
        <v>0</v>
      </c>
      <c r="L65" s="147">
        <v>188572</v>
      </c>
      <c r="M65" s="147">
        <v>0</v>
      </c>
      <c r="N65" s="147">
        <v>111969</v>
      </c>
      <c r="O65" s="147">
        <v>0</v>
      </c>
      <c r="P65" s="148">
        <v>8483405</v>
      </c>
      <c r="T65" s="53"/>
    </row>
    <row r="66" spans="1:20" x14ac:dyDescent="0.2">
      <c r="A66" s="94" t="s">
        <v>134</v>
      </c>
      <c r="B66" s="20">
        <v>4868579</v>
      </c>
      <c r="C66" s="20">
        <v>1089049</v>
      </c>
      <c r="D66" s="20">
        <v>95586</v>
      </c>
      <c r="E66" s="20">
        <v>152955</v>
      </c>
      <c r="F66" s="20">
        <v>21215</v>
      </c>
      <c r="G66" s="20">
        <v>30081</v>
      </c>
      <c r="H66" s="20">
        <v>64897</v>
      </c>
      <c r="I66" s="20">
        <v>539501</v>
      </c>
      <c r="J66" s="20">
        <v>842172</v>
      </c>
      <c r="K66" s="20">
        <v>0</v>
      </c>
      <c r="L66" s="20">
        <v>188572</v>
      </c>
      <c r="M66" s="20">
        <v>0</v>
      </c>
      <c r="N66" s="20">
        <v>136054</v>
      </c>
      <c r="O66" s="20">
        <v>0</v>
      </c>
      <c r="P66" s="76">
        <v>8028661</v>
      </c>
      <c r="T66" s="53"/>
    </row>
    <row r="67" spans="1:20" x14ac:dyDescent="0.2">
      <c r="A67" s="94" t="s">
        <v>94</v>
      </c>
      <c r="B67" s="20">
        <v>0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76">
        <v>0</v>
      </c>
      <c r="T67" s="53"/>
    </row>
    <row r="68" spans="1:20" x14ac:dyDescent="0.2">
      <c r="A68" s="75" t="s">
        <v>79</v>
      </c>
      <c r="B68" s="20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76">
        <v>0</v>
      </c>
      <c r="T68" s="53"/>
    </row>
    <row r="69" spans="1:20" x14ac:dyDescent="0.2">
      <c r="A69" s="75" t="s">
        <v>80</v>
      </c>
      <c r="B69" s="20">
        <v>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76">
        <v>0</v>
      </c>
      <c r="T69" s="53"/>
    </row>
    <row r="70" spans="1:20" x14ac:dyDescent="0.2">
      <c r="A70" s="75" t="s">
        <v>81</v>
      </c>
      <c r="B70" s="20">
        <v>-416882</v>
      </c>
      <c r="C70" s="20">
        <v>-79519</v>
      </c>
      <c r="D70" s="20">
        <v>2981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-24085</v>
      </c>
      <c r="O70" s="20">
        <v>0</v>
      </c>
      <c r="P70" s="76">
        <v>-517505</v>
      </c>
      <c r="T70" s="53"/>
    </row>
    <row r="71" spans="1:20" x14ac:dyDescent="0.2">
      <c r="A71" s="75" t="s">
        <v>82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972249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76">
        <v>972249</v>
      </c>
      <c r="T71" s="53"/>
    </row>
    <row r="72" spans="1:20" ht="13.2" x14ac:dyDescent="0.25">
      <c r="A72" s="64" t="s">
        <v>8</v>
      </c>
      <c r="B72" s="147">
        <v>60194749</v>
      </c>
      <c r="C72" s="147">
        <v>13650626</v>
      </c>
      <c r="D72" s="147">
        <v>1332805</v>
      </c>
      <c r="E72" s="147">
        <v>2068209</v>
      </c>
      <c r="F72" s="147">
        <v>286855</v>
      </c>
      <c r="G72" s="147">
        <v>406767</v>
      </c>
      <c r="H72" s="147">
        <v>164271</v>
      </c>
      <c r="I72" s="147">
        <v>2550315</v>
      </c>
      <c r="J72" s="147">
        <v>1287218</v>
      </c>
      <c r="K72" s="147">
        <v>0</v>
      </c>
      <c r="L72" s="147">
        <v>5610230</v>
      </c>
      <c r="M72" s="147">
        <v>0</v>
      </c>
      <c r="N72" s="147">
        <v>0</v>
      </c>
      <c r="O72" s="147">
        <v>1613</v>
      </c>
      <c r="P72" s="148">
        <v>87553658</v>
      </c>
      <c r="T72" s="53"/>
    </row>
    <row r="73" spans="1:20" x14ac:dyDescent="0.2">
      <c r="A73" s="94" t="s">
        <v>134</v>
      </c>
      <c r="B73" s="20">
        <v>65831730</v>
      </c>
      <c r="C73" s="20">
        <v>14725860</v>
      </c>
      <c r="D73" s="20">
        <v>1292494</v>
      </c>
      <c r="E73" s="20">
        <v>2068209</v>
      </c>
      <c r="F73" s="20">
        <v>286855</v>
      </c>
      <c r="G73" s="20">
        <v>406767</v>
      </c>
      <c r="H73" s="20">
        <v>164271</v>
      </c>
      <c r="I73" s="20">
        <v>2550315</v>
      </c>
      <c r="J73" s="20">
        <v>597468</v>
      </c>
      <c r="K73" s="20">
        <v>0</v>
      </c>
      <c r="L73" s="20">
        <v>5610230</v>
      </c>
      <c r="M73" s="20">
        <v>0</v>
      </c>
      <c r="N73" s="20">
        <v>0</v>
      </c>
      <c r="O73" s="20">
        <v>1613</v>
      </c>
      <c r="P73" s="76">
        <v>93535812</v>
      </c>
      <c r="T73" s="53"/>
    </row>
    <row r="74" spans="1:20" x14ac:dyDescent="0.2">
      <c r="A74" s="94" t="s">
        <v>94</v>
      </c>
      <c r="B74" s="20">
        <v>0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76">
        <v>0</v>
      </c>
      <c r="T74" s="53"/>
    </row>
    <row r="75" spans="1:20" x14ac:dyDescent="0.2">
      <c r="A75" s="75" t="s">
        <v>79</v>
      </c>
      <c r="B75" s="20">
        <v>0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76">
        <v>0</v>
      </c>
      <c r="T75" s="53"/>
    </row>
    <row r="76" spans="1:20" x14ac:dyDescent="0.2">
      <c r="A76" s="75" t="s">
        <v>80</v>
      </c>
      <c r="B76" s="20">
        <v>0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76">
        <v>0</v>
      </c>
      <c r="T76" s="53"/>
    </row>
    <row r="77" spans="1:20" x14ac:dyDescent="0.2">
      <c r="A77" s="75" t="s">
        <v>81</v>
      </c>
      <c r="B77" s="20">
        <v>-5636981</v>
      </c>
      <c r="C77" s="20">
        <v>-1075234</v>
      </c>
      <c r="D77" s="20">
        <v>40311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76">
        <v>-6671904</v>
      </c>
      <c r="T77" s="53"/>
    </row>
    <row r="78" spans="1:20" x14ac:dyDescent="0.2">
      <c r="A78" s="75" t="s">
        <v>82</v>
      </c>
      <c r="B78" s="20">
        <v>0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689750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76">
        <v>689750</v>
      </c>
      <c r="T78" s="53"/>
    </row>
    <row r="79" spans="1:20" ht="13.2" x14ac:dyDescent="0.25">
      <c r="A79" s="64" t="s">
        <v>9</v>
      </c>
      <c r="B79" s="147">
        <v>3861181</v>
      </c>
      <c r="C79" s="147">
        <v>875616</v>
      </c>
      <c r="D79" s="147">
        <v>85493</v>
      </c>
      <c r="E79" s="147">
        <v>132665</v>
      </c>
      <c r="F79" s="147">
        <v>18400</v>
      </c>
      <c r="G79" s="147">
        <v>26091</v>
      </c>
      <c r="H79" s="147">
        <v>64898</v>
      </c>
      <c r="I79" s="147">
        <v>349237</v>
      </c>
      <c r="J79" s="147">
        <v>1214082</v>
      </c>
      <c r="K79" s="147">
        <v>0</v>
      </c>
      <c r="L79" s="147">
        <v>31227</v>
      </c>
      <c r="M79" s="147">
        <v>0</v>
      </c>
      <c r="N79" s="147">
        <v>31197</v>
      </c>
      <c r="O79" s="147">
        <v>215</v>
      </c>
      <c r="P79" s="148">
        <v>6690302</v>
      </c>
      <c r="T79" s="53"/>
    </row>
    <row r="80" spans="1:20" x14ac:dyDescent="0.2">
      <c r="A80" s="94" t="s">
        <v>134</v>
      </c>
      <c r="B80" s="20">
        <v>4222764</v>
      </c>
      <c r="C80" s="20">
        <v>944587</v>
      </c>
      <c r="D80" s="20">
        <v>82907</v>
      </c>
      <c r="E80" s="20">
        <v>132665</v>
      </c>
      <c r="F80" s="20">
        <v>18400</v>
      </c>
      <c r="G80" s="20">
        <v>26091</v>
      </c>
      <c r="H80" s="20">
        <v>64898</v>
      </c>
      <c r="I80" s="20">
        <v>349237</v>
      </c>
      <c r="J80" s="20">
        <v>563523</v>
      </c>
      <c r="K80" s="20">
        <v>0</v>
      </c>
      <c r="L80" s="20">
        <v>31227</v>
      </c>
      <c r="M80" s="20">
        <v>0</v>
      </c>
      <c r="N80" s="20">
        <v>37908</v>
      </c>
      <c r="O80" s="20">
        <v>215</v>
      </c>
      <c r="P80" s="76">
        <v>6474422</v>
      </c>
      <c r="T80" s="53"/>
    </row>
    <row r="81" spans="1:20" x14ac:dyDescent="0.2">
      <c r="A81" s="94" t="s">
        <v>94</v>
      </c>
      <c r="B81" s="20">
        <v>0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76">
        <v>0</v>
      </c>
      <c r="T81" s="53"/>
    </row>
    <row r="82" spans="1:20" x14ac:dyDescent="0.2">
      <c r="A82" s="75" t="s">
        <v>79</v>
      </c>
      <c r="B82" s="20">
        <v>0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76">
        <v>0</v>
      </c>
      <c r="T82" s="53"/>
    </row>
    <row r="83" spans="1:20" x14ac:dyDescent="0.2">
      <c r="A83" s="75" t="s">
        <v>80</v>
      </c>
      <c r="B83" s="20">
        <v>0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76">
        <v>0</v>
      </c>
      <c r="T83" s="53"/>
    </row>
    <row r="84" spans="1:20" x14ac:dyDescent="0.2">
      <c r="A84" s="75" t="s">
        <v>81</v>
      </c>
      <c r="B84" s="20">
        <v>-361583</v>
      </c>
      <c r="C84" s="20">
        <v>-68971</v>
      </c>
      <c r="D84" s="20">
        <v>2586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-6711</v>
      </c>
      <c r="O84" s="20">
        <v>0</v>
      </c>
      <c r="P84" s="76">
        <v>-434679</v>
      </c>
      <c r="T84" s="53"/>
    </row>
    <row r="85" spans="1:20" x14ac:dyDescent="0.2">
      <c r="A85" s="75" t="s">
        <v>82</v>
      </c>
      <c r="B85" s="20">
        <v>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650559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76">
        <v>650559</v>
      </c>
      <c r="T85" s="53"/>
    </row>
    <row r="86" spans="1:20" ht="13.2" x14ac:dyDescent="0.25">
      <c r="A86" s="64" t="s">
        <v>10</v>
      </c>
      <c r="B86" s="147">
        <v>5561644</v>
      </c>
      <c r="C86" s="147">
        <v>1261241</v>
      </c>
      <c r="D86" s="147">
        <v>123144</v>
      </c>
      <c r="E86" s="147">
        <v>191092</v>
      </c>
      <c r="F86" s="147">
        <v>26504</v>
      </c>
      <c r="G86" s="147">
        <v>37584</v>
      </c>
      <c r="H86" s="147">
        <v>64897</v>
      </c>
      <c r="I86" s="147">
        <v>458226</v>
      </c>
      <c r="J86" s="147">
        <v>1354514</v>
      </c>
      <c r="K86" s="147">
        <v>0</v>
      </c>
      <c r="L86" s="147">
        <v>94418</v>
      </c>
      <c r="M86" s="147">
        <v>0</v>
      </c>
      <c r="N86" s="147">
        <v>146447</v>
      </c>
      <c r="O86" s="147">
        <v>76</v>
      </c>
      <c r="P86" s="148">
        <v>9319787</v>
      </c>
      <c r="T86" s="53"/>
    </row>
    <row r="87" spans="1:20" x14ac:dyDescent="0.2">
      <c r="A87" s="94" t="s">
        <v>134</v>
      </c>
      <c r="B87" s="20">
        <v>6082469</v>
      </c>
      <c r="C87" s="20">
        <v>1360586</v>
      </c>
      <c r="D87" s="20">
        <v>119419</v>
      </c>
      <c r="E87" s="20">
        <v>191092</v>
      </c>
      <c r="F87" s="20">
        <v>26504</v>
      </c>
      <c r="G87" s="20">
        <v>37584</v>
      </c>
      <c r="H87" s="20">
        <v>64897</v>
      </c>
      <c r="I87" s="20">
        <v>458226</v>
      </c>
      <c r="J87" s="20">
        <v>628704</v>
      </c>
      <c r="K87" s="20">
        <v>0</v>
      </c>
      <c r="L87" s="20">
        <v>94418</v>
      </c>
      <c r="M87" s="20">
        <v>0</v>
      </c>
      <c r="N87" s="20">
        <v>177948</v>
      </c>
      <c r="O87" s="20">
        <v>76</v>
      </c>
      <c r="P87" s="76">
        <v>9241923</v>
      </c>
      <c r="T87" s="53"/>
    </row>
    <row r="88" spans="1:20" x14ac:dyDescent="0.2">
      <c r="A88" s="94" t="s">
        <v>94</v>
      </c>
      <c r="B88" s="20">
        <v>0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76">
        <v>0</v>
      </c>
      <c r="T88" s="53"/>
    </row>
    <row r="89" spans="1:20" x14ac:dyDescent="0.2">
      <c r="A89" s="75" t="s">
        <v>79</v>
      </c>
      <c r="B89" s="20">
        <v>0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76">
        <v>0</v>
      </c>
      <c r="T89" s="53"/>
    </row>
    <row r="90" spans="1:20" x14ac:dyDescent="0.2">
      <c r="A90" s="75" t="s">
        <v>80</v>
      </c>
      <c r="B90" s="20">
        <v>0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76">
        <v>0</v>
      </c>
      <c r="T90" s="53"/>
    </row>
    <row r="91" spans="1:20" x14ac:dyDescent="0.2">
      <c r="A91" s="75" t="s">
        <v>81</v>
      </c>
      <c r="B91" s="20">
        <v>-520825</v>
      </c>
      <c r="C91" s="20">
        <v>-99345</v>
      </c>
      <c r="D91" s="20">
        <v>3725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-31501</v>
      </c>
      <c r="O91" s="20">
        <v>0</v>
      </c>
      <c r="P91" s="76">
        <v>-647946</v>
      </c>
      <c r="T91" s="53"/>
    </row>
    <row r="92" spans="1:20" x14ac:dyDescent="0.2">
      <c r="A92" s="75" t="s">
        <v>82</v>
      </c>
      <c r="B92" s="20">
        <v>0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725810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76">
        <v>725810</v>
      </c>
      <c r="T92" s="53"/>
    </row>
    <row r="93" spans="1:20" ht="13.2" x14ac:dyDescent="0.25">
      <c r="A93" s="64" t="s">
        <v>11</v>
      </c>
      <c r="B93" s="147">
        <v>13649736</v>
      </c>
      <c r="C93" s="147">
        <v>3095409</v>
      </c>
      <c r="D93" s="147">
        <v>302226</v>
      </c>
      <c r="E93" s="147">
        <v>468986</v>
      </c>
      <c r="F93" s="147">
        <v>65047</v>
      </c>
      <c r="G93" s="147">
        <v>92238</v>
      </c>
      <c r="H93" s="147">
        <v>164271</v>
      </c>
      <c r="I93" s="147">
        <v>807428</v>
      </c>
      <c r="J93" s="147">
        <v>1335770</v>
      </c>
      <c r="K93" s="147">
        <v>0</v>
      </c>
      <c r="L93" s="147">
        <v>-1489</v>
      </c>
      <c r="M93" s="147">
        <v>0</v>
      </c>
      <c r="N93" s="147">
        <v>859080</v>
      </c>
      <c r="O93" s="147">
        <v>1320</v>
      </c>
      <c r="P93" s="148">
        <v>20840022</v>
      </c>
      <c r="T93" s="53"/>
    </row>
    <row r="94" spans="1:20" x14ac:dyDescent="0.2">
      <c r="A94" s="94" t="s">
        <v>134</v>
      </c>
      <c r="B94" s="20">
        <v>14927976</v>
      </c>
      <c r="C94" s="20">
        <v>3339228</v>
      </c>
      <c r="D94" s="20">
        <v>293085</v>
      </c>
      <c r="E94" s="20">
        <v>468986</v>
      </c>
      <c r="F94" s="20">
        <v>65047</v>
      </c>
      <c r="G94" s="20">
        <v>92238</v>
      </c>
      <c r="H94" s="20">
        <v>164271</v>
      </c>
      <c r="I94" s="20">
        <v>807428</v>
      </c>
      <c r="J94" s="20">
        <v>620004</v>
      </c>
      <c r="K94" s="20">
        <v>0</v>
      </c>
      <c r="L94" s="20">
        <v>-1489</v>
      </c>
      <c r="M94" s="20">
        <v>0</v>
      </c>
      <c r="N94" s="20">
        <v>1043869</v>
      </c>
      <c r="O94" s="20">
        <v>1320</v>
      </c>
      <c r="P94" s="76">
        <v>21821963</v>
      </c>
      <c r="T94" s="53"/>
    </row>
    <row r="95" spans="1:20" x14ac:dyDescent="0.2">
      <c r="A95" s="94" t="s">
        <v>94</v>
      </c>
      <c r="B95" s="20">
        <v>0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76">
        <v>0</v>
      </c>
      <c r="T95" s="53"/>
    </row>
    <row r="96" spans="1:20" x14ac:dyDescent="0.2">
      <c r="A96" s="75" t="s">
        <v>79</v>
      </c>
      <c r="B96" s="20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76">
        <v>0</v>
      </c>
      <c r="T96" s="53"/>
    </row>
    <row r="97" spans="1:20" x14ac:dyDescent="0.2">
      <c r="A97" s="75" t="s">
        <v>80</v>
      </c>
      <c r="B97" s="20">
        <v>0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76">
        <v>0</v>
      </c>
      <c r="T97" s="53"/>
    </row>
    <row r="98" spans="1:20" x14ac:dyDescent="0.2">
      <c r="A98" s="75" t="s">
        <v>81</v>
      </c>
      <c r="B98" s="20">
        <v>-1278240</v>
      </c>
      <c r="C98" s="20">
        <v>-243819</v>
      </c>
      <c r="D98" s="20">
        <v>9141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-184789</v>
      </c>
      <c r="O98" s="20">
        <v>0</v>
      </c>
      <c r="P98" s="76">
        <v>-1697707</v>
      </c>
      <c r="T98" s="53"/>
    </row>
    <row r="99" spans="1:20" x14ac:dyDescent="0.2">
      <c r="A99" s="75" t="s">
        <v>82</v>
      </c>
      <c r="B99" s="20">
        <v>0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715766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76">
        <v>715766</v>
      </c>
      <c r="T99" s="53"/>
    </row>
    <row r="100" spans="1:20" ht="13.2" x14ac:dyDescent="0.25">
      <c r="A100" s="64" t="s">
        <v>12</v>
      </c>
      <c r="B100" s="147">
        <v>7013590</v>
      </c>
      <c r="C100" s="147">
        <v>1590502</v>
      </c>
      <c r="D100" s="147">
        <v>155292</v>
      </c>
      <c r="E100" s="147">
        <v>240978</v>
      </c>
      <c r="F100" s="147">
        <v>33422</v>
      </c>
      <c r="G100" s="147">
        <v>47394</v>
      </c>
      <c r="H100" s="147">
        <v>64898</v>
      </c>
      <c r="I100" s="147">
        <v>496011</v>
      </c>
      <c r="J100" s="147">
        <v>1229123</v>
      </c>
      <c r="K100" s="147">
        <v>0</v>
      </c>
      <c r="L100" s="147">
        <v>315210</v>
      </c>
      <c r="M100" s="147">
        <v>0</v>
      </c>
      <c r="N100" s="147">
        <v>268764</v>
      </c>
      <c r="O100" s="147">
        <v>322</v>
      </c>
      <c r="P100" s="148">
        <v>11455506</v>
      </c>
      <c r="T100" s="53"/>
    </row>
    <row r="101" spans="1:20" x14ac:dyDescent="0.2">
      <c r="A101" s="94" t="s">
        <v>134</v>
      </c>
      <c r="B101" s="20">
        <v>7670383</v>
      </c>
      <c r="C101" s="20">
        <v>1715783</v>
      </c>
      <c r="D101" s="20">
        <v>150595</v>
      </c>
      <c r="E101" s="20">
        <v>240978</v>
      </c>
      <c r="F101" s="20">
        <v>33422</v>
      </c>
      <c r="G101" s="20">
        <v>47394</v>
      </c>
      <c r="H101" s="20">
        <v>64898</v>
      </c>
      <c r="I101" s="20">
        <v>496011</v>
      </c>
      <c r="J101" s="20">
        <v>570504</v>
      </c>
      <c r="K101" s="20">
        <v>0</v>
      </c>
      <c r="L101" s="20">
        <v>315210</v>
      </c>
      <c r="M101" s="20">
        <v>0</v>
      </c>
      <c r="N101" s="20">
        <v>326576</v>
      </c>
      <c r="O101" s="20">
        <v>322</v>
      </c>
      <c r="P101" s="76">
        <v>11632076</v>
      </c>
      <c r="T101" s="53"/>
    </row>
    <row r="102" spans="1:20" x14ac:dyDescent="0.2">
      <c r="A102" s="94" t="s">
        <v>94</v>
      </c>
      <c r="B102" s="20">
        <v>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76">
        <v>0</v>
      </c>
      <c r="T102" s="53"/>
    </row>
    <row r="103" spans="1:20" x14ac:dyDescent="0.2">
      <c r="A103" s="75" t="s">
        <v>79</v>
      </c>
      <c r="B103" s="20">
        <v>0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76">
        <v>0</v>
      </c>
      <c r="T103" s="53"/>
    </row>
    <row r="104" spans="1:20" x14ac:dyDescent="0.2">
      <c r="A104" s="75" t="s">
        <v>80</v>
      </c>
      <c r="B104" s="20">
        <v>0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76">
        <v>0</v>
      </c>
      <c r="T104" s="53"/>
    </row>
    <row r="105" spans="1:20" x14ac:dyDescent="0.2">
      <c r="A105" s="75" t="s">
        <v>81</v>
      </c>
      <c r="B105" s="20">
        <v>-656793</v>
      </c>
      <c r="C105" s="20">
        <v>-125281</v>
      </c>
      <c r="D105" s="20">
        <v>4697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-57812</v>
      </c>
      <c r="O105" s="20">
        <v>0</v>
      </c>
      <c r="P105" s="76">
        <v>-835189</v>
      </c>
      <c r="T105" s="53"/>
    </row>
    <row r="106" spans="1:20" x14ac:dyDescent="0.2">
      <c r="A106" s="75" t="s">
        <v>82</v>
      </c>
      <c r="B106" s="20">
        <v>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658619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76">
        <v>658619</v>
      </c>
      <c r="T106" s="53"/>
    </row>
    <row r="107" spans="1:20" ht="13.2" x14ac:dyDescent="0.25">
      <c r="A107" s="64" t="s">
        <v>13</v>
      </c>
      <c r="B107" s="147">
        <v>4503570</v>
      </c>
      <c r="C107" s="147">
        <v>1021295</v>
      </c>
      <c r="D107" s="147">
        <v>99716</v>
      </c>
      <c r="E107" s="147">
        <v>154736</v>
      </c>
      <c r="F107" s="147">
        <v>21462</v>
      </c>
      <c r="G107" s="147">
        <v>30432</v>
      </c>
      <c r="H107" s="147">
        <v>164271</v>
      </c>
      <c r="I107" s="147">
        <v>404360</v>
      </c>
      <c r="J107" s="147">
        <v>1332627</v>
      </c>
      <c r="K107" s="147">
        <v>0</v>
      </c>
      <c r="L107" s="147">
        <v>79239</v>
      </c>
      <c r="M107" s="147">
        <v>0</v>
      </c>
      <c r="N107" s="147">
        <v>85894</v>
      </c>
      <c r="O107" s="147">
        <v>0</v>
      </c>
      <c r="P107" s="148">
        <v>7897602</v>
      </c>
      <c r="T107" s="53"/>
    </row>
    <row r="108" spans="1:20" x14ac:dyDescent="0.2">
      <c r="A108" s="94" t="s">
        <v>134</v>
      </c>
      <c r="B108" s="20">
        <v>4925310</v>
      </c>
      <c r="C108" s="20">
        <v>1101740</v>
      </c>
      <c r="D108" s="20">
        <v>96700</v>
      </c>
      <c r="E108" s="20">
        <v>154736</v>
      </c>
      <c r="F108" s="20">
        <v>21462</v>
      </c>
      <c r="G108" s="20">
        <v>30432</v>
      </c>
      <c r="H108" s="20">
        <v>164271</v>
      </c>
      <c r="I108" s="20">
        <v>404360</v>
      </c>
      <c r="J108" s="20">
        <v>618546</v>
      </c>
      <c r="K108" s="20">
        <v>0</v>
      </c>
      <c r="L108" s="20">
        <v>79239</v>
      </c>
      <c r="M108" s="20">
        <v>0</v>
      </c>
      <c r="N108" s="20">
        <v>104370</v>
      </c>
      <c r="O108" s="20">
        <v>0</v>
      </c>
      <c r="P108" s="76">
        <v>7701166</v>
      </c>
      <c r="T108" s="53"/>
    </row>
    <row r="109" spans="1:20" x14ac:dyDescent="0.2">
      <c r="A109" s="94" t="s">
        <v>94</v>
      </c>
      <c r="B109" s="20">
        <v>0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76">
        <v>0</v>
      </c>
      <c r="T109" s="53"/>
    </row>
    <row r="110" spans="1:20" x14ac:dyDescent="0.2">
      <c r="A110" s="75" t="s">
        <v>79</v>
      </c>
      <c r="B110" s="20">
        <v>0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76">
        <v>0</v>
      </c>
      <c r="T110" s="53"/>
    </row>
    <row r="111" spans="1:20" x14ac:dyDescent="0.2">
      <c r="A111" s="75" t="s">
        <v>80</v>
      </c>
      <c r="B111" s="20">
        <v>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76">
        <v>0</v>
      </c>
      <c r="T111" s="53"/>
    </row>
    <row r="112" spans="1:20" x14ac:dyDescent="0.2">
      <c r="A112" s="75" t="s">
        <v>81</v>
      </c>
      <c r="B112" s="20">
        <v>-421740</v>
      </c>
      <c r="C112" s="20">
        <v>-80445</v>
      </c>
      <c r="D112" s="20">
        <v>3016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-18476</v>
      </c>
      <c r="O112" s="20">
        <v>0</v>
      </c>
      <c r="P112" s="76">
        <v>-517645</v>
      </c>
      <c r="T112" s="53"/>
    </row>
    <row r="113" spans="1:20" x14ac:dyDescent="0.2">
      <c r="A113" s="75" t="s">
        <v>82</v>
      </c>
      <c r="B113" s="20">
        <v>0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714081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76">
        <v>714081</v>
      </c>
      <c r="T113" s="53"/>
    </row>
    <row r="114" spans="1:20" ht="13.2" x14ac:dyDescent="0.25">
      <c r="A114" s="64" t="s">
        <v>14</v>
      </c>
      <c r="B114" s="147">
        <v>7887673</v>
      </c>
      <c r="C114" s="147">
        <v>1788721</v>
      </c>
      <c r="D114" s="147">
        <v>174645</v>
      </c>
      <c r="E114" s="147">
        <v>271010</v>
      </c>
      <c r="F114" s="147">
        <v>37588</v>
      </c>
      <c r="G114" s="147">
        <v>53301</v>
      </c>
      <c r="H114" s="147">
        <v>164270</v>
      </c>
      <c r="I114" s="147">
        <v>569083</v>
      </c>
      <c r="J114" s="147">
        <v>1471591</v>
      </c>
      <c r="K114" s="147">
        <v>0</v>
      </c>
      <c r="L114" s="147">
        <v>814170</v>
      </c>
      <c r="M114" s="147">
        <v>0</v>
      </c>
      <c r="N114" s="147">
        <v>296950</v>
      </c>
      <c r="O114" s="147">
        <v>1994</v>
      </c>
      <c r="P114" s="148">
        <v>13530996</v>
      </c>
      <c r="T114" s="53"/>
    </row>
    <row r="115" spans="1:20" x14ac:dyDescent="0.2">
      <c r="A115" s="94" t="s">
        <v>134</v>
      </c>
      <c r="B115" s="20">
        <v>8626320</v>
      </c>
      <c r="C115" s="20">
        <v>1929615</v>
      </c>
      <c r="D115" s="20">
        <v>169363</v>
      </c>
      <c r="E115" s="20">
        <v>271010</v>
      </c>
      <c r="F115" s="20">
        <v>37588</v>
      </c>
      <c r="G115" s="20">
        <v>53301</v>
      </c>
      <c r="H115" s="20">
        <v>164270</v>
      </c>
      <c r="I115" s="20">
        <v>569083</v>
      </c>
      <c r="J115" s="20">
        <v>683046</v>
      </c>
      <c r="K115" s="20">
        <v>0</v>
      </c>
      <c r="L115" s="20">
        <v>814170</v>
      </c>
      <c r="M115" s="20">
        <v>0</v>
      </c>
      <c r="N115" s="20">
        <v>360824</v>
      </c>
      <c r="O115" s="20">
        <v>1994</v>
      </c>
      <c r="P115" s="76">
        <v>13680584</v>
      </c>
      <c r="T115" s="53"/>
    </row>
    <row r="116" spans="1:20" x14ac:dyDescent="0.2">
      <c r="A116" s="94" t="s">
        <v>94</v>
      </c>
      <c r="B116" s="20">
        <v>0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76">
        <v>0</v>
      </c>
      <c r="T116" s="53"/>
    </row>
    <row r="117" spans="1:20" x14ac:dyDescent="0.2">
      <c r="A117" s="75" t="s">
        <v>79</v>
      </c>
      <c r="B117" s="20">
        <v>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76">
        <v>0</v>
      </c>
      <c r="T117" s="53"/>
    </row>
    <row r="118" spans="1:20" x14ac:dyDescent="0.2">
      <c r="A118" s="75" t="s">
        <v>80</v>
      </c>
      <c r="B118" s="20">
        <v>0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76">
        <v>0</v>
      </c>
      <c r="T118" s="53"/>
    </row>
    <row r="119" spans="1:20" x14ac:dyDescent="0.2">
      <c r="A119" s="75" t="s">
        <v>81</v>
      </c>
      <c r="B119" s="20">
        <v>-738647</v>
      </c>
      <c r="C119" s="20">
        <v>-140894</v>
      </c>
      <c r="D119" s="20">
        <v>5282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-63874</v>
      </c>
      <c r="O119" s="20">
        <v>0</v>
      </c>
      <c r="P119" s="76">
        <v>-938133</v>
      </c>
      <c r="T119" s="53"/>
    </row>
    <row r="120" spans="1:20" x14ac:dyDescent="0.2">
      <c r="A120" s="75" t="s">
        <v>82</v>
      </c>
      <c r="B120" s="20">
        <v>0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788545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76">
        <v>788545</v>
      </c>
      <c r="T120" s="53"/>
    </row>
    <row r="121" spans="1:20" ht="13.2" x14ac:dyDescent="0.25">
      <c r="A121" s="64" t="s">
        <v>15</v>
      </c>
      <c r="B121" s="147">
        <v>7469355</v>
      </c>
      <c r="C121" s="147">
        <v>1693857</v>
      </c>
      <c r="D121" s="147">
        <v>165383</v>
      </c>
      <c r="E121" s="147">
        <v>256637</v>
      </c>
      <c r="F121" s="147">
        <v>35595</v>
      </c>
      <c r="G121" s="147">
        <v>50475</v>
      </c>
      <c r="H121" s="147">
        <v>64897</v>
      </c>
      <c r="I121" s="147">
        <v>560504</v>
      </c>
      <c r="J121" s="147">
        <v>1387941</v>
      </c>
      <c r="K121" s="147">
        <v>0</v>
      </c>
      <c r="L121" s="147">
        <v>79581</v>
      </c>
      <c r="M121" s="147">
        <v>0</v>
      </c>
      <c r="N121" s="147">
        <v>0</v>
      </c>
      <c r="O121" s="147">
        <v>54198</v>
      </c>
      <c r="P121" s="148">
        <v>11818423</v>
      </c>
      <c r="T121" s="53"/>
    </row>
    <row r="122" spans="1:20" x14ac:dyDescent="0.2">
      <c r="A122" s="94" t="s">
        <v>134</v>
      </c>
      <c r="B122" s="20">
        <v>8168828</v>
      </c>
      <c r="C122" s="20">
        <v>1827279</v>
      </c>
      <c r="D122" s="20">
        <v>160381</v>
      </c>
      <c r="E122" s="20">
        <v>256637</v>
      </c>
      <c r="F122" s="20">
        <v>35595</v>
      </c>
      <c r="G122" s="20">
        <v>50475</v>
      </c>
      <c r="H122" s="20">
        <v>64897</v>
      </c>
      <c r="I122" s="20">
        <v>560504</v>
      </c>
      <c r="J122" s="20">
        <v>644220</v>
      </c>
      <c r="K122" s="20">
        <v>0</v>
      </c>
      <c r="L122" s="20">
        <v>79581</v>
      </c>
      <c r="M122" s="20">
        <v>0</v>
      </c>
      <c r="N122" s="20">
        <v>0</v>
      </c>
      <c r="O122" s="20">
        <v>54198</v>
      </c>
      <c r="P122" s="76">
        <v>11902595</v>
      </c>
      <c r="T122" s="53"/>
    </row>
    <row r="123" spans="1:20" x14ac:dyDescent="0.2">
      <c r="A123" s="94" t="s">
        <v>94</v>
      </c>
      <c r="B123" s="20">
        <v>0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76">
        <v>0</v>
      </c>
      <c r="T123" s="53"/>
    </row>
    <row r="124" spans="1:20" x14ac:dyDescent="0.2">
      <c r="A124" s="75" t="s">
        <v>79</v>
      </c>
      <c r="B124" s="20">
        <v>0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76">
        <v>0</v>
      </c>
      <c r="T124" s="53"/>
    </row>
    <row r="125" spans="1:20" x14ac:dyDescent="0.2">
      <c r="A125" s="75" t="s">
        <v>80</v>
      </c>
      <c r="B125" s="20">
        <v>0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76">
        <v>0</v>
      </c>
      <c r="T125" s="53"/>
    </row>
    <row r="126" spans="1:20" x14ac:dyDescent="0.2">
      <c r="A126" s="75" t="s">
        <v>81</v>
      </c>
      <c r="B126" s="20">
        <v>-699473</v>
      </c>
      <c r="C126" s="20">
        <v>-133422</v>
      </c>
      <c r="D126" s="20">
        <v>5002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76">
        <v>-827893</v>
      </c>
      <c r="T126" s="53"/>
    </row>
    <row r="127" spans="1:20" x14ac:dyDescent="0.2">
      <c r="A127" s="75" t="s">
        <v>82</v>
      </c>
      <c r="B127" s="20">
        <v>0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743721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76">
        <v>743721</v>
      </c>
      <c r="T127" s="53"/>
    </row>
    <row r="128" spans="1:20" ht="13.2" x14ac:dyDescent="0.25">
      <c r="A128" s="64" t="s">
        <v>16</v>
      </c>
      <c r="B128" s="147">
        <v>7247206</v>
      </c>
      <c r="C128" s="147">
        <v>1643477</v>
      </c>
      <c r="D128" s="147">
        <v>160464</v>
      </c>
      <c r="E128" s="147">
        <v>249004</v>
      </c>
      <c r="F128" s="147">
        <v>34536</v>
      </c>
      <c r="G128" s="147">
        <v>48972</v>
      </c>
      <c r="H128" s="147">
        <v>64898</v>
      </c>
      <c r="I128" s="147">
        <v>568425</v>
      </c>
      <c r="J128" s="147">
        <v>1456778</v>
      </c>
      <c r="K128" s="147">
        <v>210</v>
      </c>
      <c r="L128" s="147">
        <v>170694</v>
      </c>
      <c r="M128" s="147">
        <v>0</v>
      </c>
      <c r="N128" s="147">
        <v>299424</v>
      </c>
      <c r="O128" s="147">
        <v>191</v>
      </c>
      <c r="P128" s="148">
        <v>11944279</v>
      </c>
      <c r="T128" s="53"/>
    </row>
    <row r="129" spans="1:20" x14ac:dyDescent="0.2">
      <c r="A129" s="94" t="s">
        <v>134</v>
      </c>
      <c r="B129" s="20">
        <v>7925876</v>
      </c>
      <c r="C129" s="20">
        <v>1772931</v>
      </c>
      <c r="D129" s="20">
        <v>155611</v>
      </c>
      <c r="E129" s="20">
        <v>249004</v>
      </c>
      <c r="F129" s="20">
        <v>34536</v>
      </c>
      <c r="G129" s="20">
        <v>48972</v>
      </c>
      <c r="H129" s="20">
        <v>64898</v>
      </c>
      <c r="I129" s="20">
        <v>568425</v>
      </c>
      <c r="J129" s="20">
        <v>676170</v>
      </c>
      <c r="K129" s="20">
        <v>210</v>
      </c>
      <c r="L129" s="20">
        <v>170694</v>
      </c>
      <c r="M129" s="20">
        <v>0</v>
      </c>
      <c r="N129" s="20">
        <v>363831</v>
      </c>
      <c r="O129" s="20">
        <v>191</v>
      </c>
      <c r="P129" s="76">
        <v>12031349</v>
      </c>
      <c r="T129" s="53"/>
    </row>
    <row r="130" spans="1:20" x14ac:dyDescent="0.2">
      <c r="A130" s="94" t="s">
        <v>94</v>
      </c>
      <c r="B130" s="20">
        <v>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76">
        <v>0</v>
      </c>
      <c r="T130" s="53"/>
    </row>
    <row r="131" spans="1:20" x14ac:dyDescent="0.2">
      <c r="A131" s="75" t="s">
        <v>79</v>
      </c>
      <c r="B131" s="20">
        <v>0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76">
        <v>0</v>
      </c>
      <c r="T131" s="53"/>
    </row>
    <row r="132" spans="1:20" x14ac:dyDescent="0.2">
      <c r="A132" s="75" t="s">
        <v>80</v>
      </c>
      <c r="B132" s="20">
        <v>0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76">
        <v>0</v>
      </c>
      <c r="T132" s="53"/>
    </row>
    <row r="133" spans="1:20" x14ac:dyDescent="0.2">
      <c r="A133" s="75" t="s">
        <v>81</v>
      </c>
      <c r="B133" s="20">
        <v>-678670</v>
      </c>
      <c r="C133" s="20">
        <v>-129454</v>
      </c>
      <c r="D133" s="20">
        <v>4853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-64407</v>
      </c>
      <c r="O133" s="20">
        <v>0</v>
      </c>
      <c r="P133" s="76">
        <v>-867678</v>
      </c>
      <c r="T133" s="53"/>
    </row>
    <row r="134" spans="1:20" x14ac:dyDescent="0.2">
      <c r="A134" s="75" t="s">
        <v>82</v>
      </c>
      <c r="B134" s="20">
        <v>0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780608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76">
        <v>780608</v>
      </c>
      <c r="T134" s="53"/>
    </row>
    <row r="135" spans="1:20" ht="13.2" x14ac:dyDescent="0.25">
      <c r="A135" s="64" t="s">
        <v>17</v>
      </c>
      <c r="B135" s="147">
        <v>5130850</v>
      </c>
      <c r="C135" s="147">
        <v>1163546</v>
      </c>
      <c r="D135" s="147">
        <v>113604</v>
      </c>
      <c r="E135" s="147">
        <v>176289</v>
      </c>
      <c r="F135" s="147">
        <v>24451</v>
      </c>
      <c r="G135" s="147">
        <v>34671</v>
      </c>
      <c r="H135" s="147">
        <v>64897</v>
      </c>
      <c r="I135" s="147">
        <v>427811</v>
      </c>
      <c r="J135" s="147">
        <v>1317925</v>
      </c>
      <c r="K135" s="147">
        <v>0</v>
      </c>
      <c r="L135" s="147">
        <v>126230</v>
      </c>
      <c r="M135" s="147">
        <v>0</v>
      </c>
      <c r="N135" s="147">
        <v>90565</v>
      </c>
      <c r="O135" s="147">
        <v>103</v>
      </c>
      <c r="P135" s="148">
        <v>8670942</v>
      </c>
      <c r="T135" s="53"/>
    </row>
    <row r="136" spans="1:20" x14ac:dyDescent="0.2">
      <c r="A136" s="94" t="s">
        <v>134</v>
      </c>
      <c r="B136" s="20">
        <v>5611332</v>
      </c>
      <c r="C136" s="20">
        <v>1255196</v>
      </c>
      <c r="D136" s="20">
        <v>110168</v>
      </c>
      <c r="E136" s="20">
        <v>176289</v>
      </c>
      <c r="F136" s="20">
        <v>24451</v>
      </c>
      <c r="G136" s="20">
        <v>34671</v>
      </c>
      <c r="H136" s="20">
        <v>64897</v>
      </c>
      <c r="I136" s="20">
        <v>427811</v>
      </c>
      <c r="J136" s="20">
        <v>611721</v>
      </c>
      <c r="K136" s="20">
        <v>0</v>
      </c>
      <c r="L136" s="20">
        <v>126230</v>
      </c>
      <c r="M136" s="20">
        <v>0</v>
      </c>
      <c r="N136" s="20">
        <v>110046</v>
      </c>
      <c r="O136" s="20">
        <v>103</v>
      </c>
      <c r="P136" s="76">
        <v>8552915</v>
      </c>
      <c r="T136" s="53"/>
    </row>
    <row r="137" spans="1:20" x14ac:dyDescent="0.2">
      <c r="A137" s="94" t="s">
        <v>94</v>
      </c>
      <c r="B137" s="20">
        <v>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76">
        <v>0</v>
      </c>
      <c r="T137" s="53"/>
    </row>
    <row r="138" spans="1:20" x14ac:dyDescent="0.2">
      <c r="A138" s="75" t="s">
        <v>79</v>
      </c>
      <c r="B138" s="20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76">
        <v>0</v>
      </c>
      <c r="T138" s="53"/>
    </row>
    <row r="139" spans="1:20" x14ac:dyDescent="0.2">
      <c r="A139" s="75" t="s">
        <v>80</v>
      </c>
      <c r="B139" s="20">
        <v>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76">
        <v>0</v>
      </c>
      <c r="T139" s="53"/>
    </row>
    <row r="140" spans="1:20" x14ac:dyDescent="0.2">
      <c r="A140" s="75" t="s">
        <v>81</v>
      </c>
      <c r="B140" s="20">
        <v>-480482</v>
      </c>
      <c r="C140" s="20">
        <v>-91650</v>
      </c>
      <c r="D140" s="20">
        <v>3436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-19481</v>
      </c>
      <c r="O140" s="20">
        <v>0</v>
      </c>
      <c r="P140" s="76">
        <v>-588177</v>
      </c>
      <c r="T140" s="53"/>
    </row>
    <row r="141" spans="1:20" x14ac:dyDescent="0.2">
      <c r="A141" s="75" t="s">
        <v>82</v>
      </c>
      <c r="B141" s="20">
        <v>0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706204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76">
        <v>706204</v>
      </c>
      <c r="T141" s="53"/>
    </row>
    <row r="142" spans="1:20" ht="13.2" x14ac:dyDescent="0.25">
      <c r="A142" s="64" t="s">
        <v>18</v>
      </c>
      <c r="B142" s="147">
        <v>6912269</v>
      </c>
      <c r="C142" s="147">
        <v>1567524</v>
      </c>
      <c r="D142" s="147">
        <v>153047</v>
      </c>
      <c r="E142" s="147">
        <v>237496</v>
      </c>
      <c r="F142" s="147">
        <v>32940</v>
      </c>
      <c r="G142" s="147">
        <v>46710</v>
      </c>
      <c r="H142" s="147">
        <v>64898</v>
      </c>
      <c r="I142" s="147">
        <v>486884</v>
      </c>
      <c r="J142" s="147">
        <v>1210822</v>
      </c>
      <c r="K142" s="147">
        <v>0</v>
      </c>
      <c r="L142" s="147">
        <v>209511</v>
      </c>
      <c r="M142" s="147">
        <v>0</v>
      </c>
      <c r="N142" s="147">
        <v>239492</v>
      </c>
      <c r="O142" s="147">
        <v>728</v>
      </c>
      <c r="P142" s="148">
        <v>11162321</v>
      </c>
      <c r="T142" s="53"/>
    </row>
    <row r="143" spans="1:20" x14ac:dyDescent="0.2">
      <c r="A143" s="94" t="s">
        <v>134</v>
      </c>
      <c r="B143" s="20">
        <v>7559573</v>
      </c>
      <c r="C143" s="20">
        <v>1690995</v>
      </c>
      <c r="D143" s="20">
        <v>148418</v>
      </c>
      <c r="E143" s="20">
        <v>237496</v>
      </c>
      <c r="F143" s="20">
        <v>32940</v>
      </c>
      <c r="G143" s="20">
        <v>46710</v>
      </c>
      <c r="H143" s="20">
        <v>64898</v>
      </c>
      <c r="I143" s="20">
        <v>486884</v>
      </c>
      <c r="J143" s="20">
        <v>562008</v>
      </c>
      <c r="K143" s="20">
        <v>0</v>
      </c>
      <c r="L143" s="20">
        <v>209511</v>
      </c>
      <c r="M143" s="20">
        <v>0</v>
      </c>
      <c r="N143" s="20">
        <v>291007</v>
      </c>
      <c r="O143" s="20">
        <v>728</v>
      </c>
      <c r="P143" s="76">
        <v>11331168</v>
      </c>
      <c r="T143" s="53"/>
    </row>
    <row r="144" spans="1:20" x14ac:dyDescent="0.2">
      <c r="A144" s="94" t="s">
        <v>94</v>
      </c>
      <c r="B144" s="20">
        <v>0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76">
        <v>0</v>
      </c>
      <c r="T144" s="53"/>
    </row>
    <row r="145" spans="1:20" x14ac:dyDescent="0.2">
      <c r="A145" s="75" t="s">
        <v>79</v>
      </c>
      <c r="B145" s="20">
        <v>0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76">
        <v>0</v>
      </c>
      <c r="T145" s="53"/>
    </row>
    <row r="146" spans="1:20" x14ac:dyDescent="0.2">
      <c r="A146" s="75" t="s">
        <v>80</v>
      </c>
      <c r="B146" s="20">
        <v>0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76">
        <v>0</v>
      </c>
      <c r="T146" s="53"/>
    </row>
    <row r="147" spans="1:20" x14ac:dyDescent="0.2">
      <c r="A147" s="75" t="s">
        <v>81</v>
      </c>
      <c r="B147" s="20">
        <v>-647304</v>
      </c>
      <c r="C147" s="20">
        <v>-123471</v>
      </c>
      <c r="D147" s="20">
        <v>4629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-51515</v>
      </c>
      <c r="O147" s="20">
        <v>0</v>
      </c>
      <c r="P147" s="76">
        <v>-817661</v>
      </c>
      <c r="T147" s="53"/>
    </row>
    <row r="148" spans="1:20" x14ac:dyDescent="0.2">
      <c r="A148" s="75" t="s">
        <v>82</v>
      </c>
      <c r="B148" s="20">
        <v>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648814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76">
        <v>648814</v>
      </c>
      <c r="T148" s="53"/>
    </row>
    <row r="149" spans="1:20" ht="13.2" x14ac:dyDescent="0.25">
      <c r="A149" s="64" t="s">
        <v>19</v>
      </c>
      <c r="B149" s="147">
        <v>3954511</v>
      </c>
      <c r="C149" s="147">
        <v>896783</v>
      </c>
      <c r="D149" s="147">
        <v>87559</v>
      </c>
      <c r="E149" s="147">
        <v>135871</v>
      </c>
      <c r="F149" s="147">
        <v>18846</v>
      </c>
      <c r="G149" s="147">
        <v>26724</v>
      </c>
      <c r="H149" s="147">
        <v>64897</v>
      </c>
      <c r="I149" s="147">
        <v>395041</v>
      </c>
      <c r="J149" s="147">
        <v>1367143</v>
      </c>
      <c r="K149" s="147">
        <v>0</v>
      </c>
      <c r="L149" s="147">
        <v>19194</v>
      </c>
      <c r="M149" s="147">
        <v>0</v>
      </c>
      <c r="N149" s="147">
        <v>37498</v>
      </c>
      <c r="O149" s="147">
        <v>0</v>
      </c>
      <c r="P149" s="148">
        <v>7004067</v>
      </c>
      <c r="T149" s="53"/>
    </row>
    <row r="150" spans="1:20" x14ac:dyDescent="0.2">
      <c r="A150" s="94" t="s">
        <v>134</v>
      </c>
      <c r="B150" s="20">
        <v>4324834</v>
      </c>
      <c r="C150" s="20">
        <v>967421</v>
      </c>
      <c r="D150" s="20">
        <v>84911</v>
      </c>
      <c r="E150" s="20">
        <v>135871</v>
      </c>
      <c r="F150" s="20">
        <v>18846</v>
      </c>
      <c r="G150" s="20">
        <v>26724</v>
      </c>
      <c r="H150" s="20">
        <v>64897</v>
      </c>
      <c r="I150" s="20">
        <v>395041</v>
      </c>
      <c r="J150" s="20">
        <v>634566</v>
      </c>
      <c r="K150" s="20">
        <v>0</v>
      </c>
      <c r="L150" s="20">
        <v>19194</v>
      </c>
      <c r="M150" s="20">
        <v>0</v>
      </c>
      <c r="N150" s="20">
        <v>45563</v>
      </c>
      <c r="O150" s="20">
        <v>0</v>
      </c>
      <c r="P150" s="76">
        <v>6717868</v>
      </c>
      <c r="T150" s="53"/>
    </row>
    <row r="151" spans="1:20" x14ac:dyDescent="0.2">
      <c r="A151" s="94" t="s">
        <v>94</v>
      </c>
      <c r="B151" s="20">
        <v>0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76">
        <v>0</v>
      </c>
      <c r="T151" s="53"/>
    </row>
    <row r="152" spans="1:20" x14ac:dyDescent="0.2">
      <c r="A152" s="75" t="s">
        <v>79</v>
      </c>
      <c r="B152" s="20">
        <v>0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76">
        <v>0</v>
      </c>
      <c r="T152" s="53"/>
    </row>
    <row r="153" spans="1:20" x14ac:dyDescent="0.2">
      <c r="A153" s="75" t="s">
        <v>80</v>
      </c>
      <c r="B153" s="20">
        <v>0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76">
        <v>0</v>
      </c>
      <c r="T153" s="53"/>
    </row>
    <row r="154" spans="1:20" x14ac:dyDescent="0.2">
      <c r="A154" s="75" t="s">
        <v>81</v>
      </c>
      <c r="B154" s="20">
        <v>-370323</v>
      </c>
      <c r="C154" s="20">
        <v>-70638</v>
      </c>
      <c r="D154" s="20">
        <v>2648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-8065</v>
      </c>
      <c r="O154" s="20">
        <v>0</v>
      </c>
      <c r="P154" s="76">
        <v>-446378</v>
      </c>
      <c r="T154" s="53"/>
    </row>
    <row r="155" spans="1:20" x14ac:dyDescent="0.2">
      <c r="A155" s="75" t="s">
        <v>82</v>
      </c>
      <c r="B155" s="20">
        <v>0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732577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76">
        <v>732577</v>
      </c>
      <c r="T155" s="53"/>
    </row>
    <row r="156" spans="1:20" ht="13.2" x14ac:dyDescent="0.25">
      <c r="A156" s="64" t="s">
        <v>20</v>
      </c>
      <c r="B156" s="147">
        <v>29255140</v>
      </c>
      <c r="C156" s="147">
        <v>6634313</v>
      </c>
      <c r="D156" s="147">
        <v>647752</v>
      </c>
      <c r="E156" s="147">
        <v>1005166</v>
      </c>
      <c r="F156" s="147">
        <v>139415</v>
      </c>
      <c r="G156" s="147">
        <v>197691</v>
      </c>
      <c r="H156" s="147">
        <v>64898</v>
      </c>
      <c r="I156" s="147">
        <v>1500775</v>
      </c>
      <c r="J156" s="147">
        <v>1345867</v>
      </c>
      <c r="K156" s="147">
        <v>0</v>
      </c>
      <c r="L156" s="147">
        <v>1694571</v>
      </c>
      <c r="M156" s="147">
        <v>0</v>
      </c>
      <c r="N156" s="147">
        <v>0</v>
      </c>
      <c r="O156" s="147">
        <v>23074</v>
      </c>
      <c r="P156" s="148">
        <v>42508662</v>
      </c>
      <c r="T156" s="53"/>
    </row>
    <row r="157" spans="1:20" x14ac:dyDescent="0.2">
      <c r="A157" s="94" t="s">
        <v>134</v>
      </c>
      <c r="B157" s="20">
        <v>31994759</v>
      </c>
      <c r="C157" s="20">
        <v>7156885</v>
      </c>
      <c r="D157" s="20">
        <v>628161</v>
      </c>
      <c r="E157" s="20">
        <v>1005166</v>
      </c>
      <c r="F157" s="20">
        <v>139415</v>
      </c>
      <c r="G157" s="20">
        <v>197691</v>
      </c>
      <c r="H157" s="20">
        <v>64898</v>
      </c>
      <c r="I157" s="20">
        <v>1500775</v>
      </c>
      <c r="J157" s="20">
        <v>624690</v>
      </c>
      <c r="K157" s="20">
        <v>0</v>
      </c>
      <c r="L157" s="20">
        <v>1694571</v>
      </c>
      <c r="M157" s="20">
        <v>0</v>
      </c>
      <c r="N157" s="20">
        <v>0</v>
      </c>
      <c r="O157" s="20">
        <v>23074</v>
      </c>
      <c r="P157" s="76">
        <v>45030085</v>
      </c>
      <c r="T157" s="53"/>
    </row>
    <row r="158" spans="1:20" x14ac:dyDescent="0.2">
      <c r="A158" s="94" t="s">
        <v>94</v>
      </c>
      <c r="B158" s="20">
        <v>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76">
        <v>0</v>
      </c>
      <c r="T158" s="53"/>
    </row>
    <row r="159" spans="1:20" x14ac:dyDescent="0.2">
      <c r="A159" s="75" t="s">
        <v>79</v>
      </c>
      <c r="B159" s="20">
        <v>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76">
        <v>0</v>
      </c>
      <c r="T159" s="53"/>
    </row>
    <row r="160" spans="1:20" x14ac:dyDescent="0.2">
      <c r="A160" s="75" t="s">
        <v>80</v>
      </c>
      <c r="B160" s="20">
        <v>0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76">
        <v>0</v>
      </c>
      <c r="T160" s="53"/>
    </row>
    <row r="161" spans="1:20" x14ac:dyDescent="0.2">
      <c r="A161" s="75" t="s">
        <v>81</v>
      </c>
      <c r="B161" s="20">
        <v>-2739619</v>
      </c>
      <c r="C161" s="20">
        <v>-522572</v>
      </c>
      <c r="D161" s="20">
        <v>19591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76">
        <v>-3242600</v>
      </c>
      <c r="T161" s="53"/>
    </row>
    <row r="162" spans="1:20" x14ac:dyDescent="0.2">
      <c r="A162" s="75" t="s">
        <v>82</v>
      </c>
      <c r="B162" s="20">
        <v>0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721177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76">
        <v>721177</v>
      </c>
      <c r="T162" s="53"/>
    </row>
    <row r="163" spans="1:20" ht="13.2" x14ac:dyDescent="0.25">
      <c r="A163" s="64" t="s">
        <v>21</v>
      </c>
      <c r="B163" s="147">
        <v>137963848</v>
      </c>
      <c r="C163" s="147">
        <v>31286672</v>
      </c>
      <c r="D163" s="147">
        <v>3054732</v>
      </c>
      <c r="E163" s="147">
        <v>4740249</v>
      </c>
      <c r="F163" s="147">
        <v>657461</v>
      </c>
      <c r="G163" s="147">
        <v>932295</v>
      </c>
      <c r="H163" s="147">
        <v>164271</v>
      </c>
      <c r="I163" s="147">
        <v>6181814</v>
      </c>
      <c r="J163" s="147">
        <v>1445446</v>
      </c>
      <c r="K163" s="147">
        <v>0</v>
      </c>
      <c r="L163" s="147">
        <v>24039887</v>
      </c>
      <c r="M163" s="147">
        <v>0</v>
      </c>
      <c r="N163" s="147">
        <v>10910313</v>
      </c>
      <c r="O163" s="147">
        <v>24833</v>
      </c>
      <c r="P163" s="148">
        <v>221401821</v>
      </c>
      <c r="T163" s="53"/>
    </row>
    <row r="164" spans="1:20" x14ac:dyDescent="0.2">
      <c r="A164" s="94" t="s">
        <v>134</v>
      </c>
      <c r="B164" s="20">
        <v>150883574</v>
      </c>
      <c r="C164" s="20">
        <v>33751063</v>
      </c>
      <c r="D164" s="20">
        <v>2962341</v>
      </c>
      <c r="E164" s="20">
        <v>4740249</v>
      </c>
      <c r="F164" s="20">
        <v>657461</v>
      </c>
      <c r="G164" s="20">
        <v>932295</v>
      </c>
      <c r="H164" s="20">
        <v>164271</v>
      </c>
      <c r="I164" s="20">
        <v>6181814</v>
      </c>
      <c r="J164" s="20">
        <v>670911</v>
      </c>
      <c r="K164" s="20">
        <v>0</v>
      </c>
      <c r="L164" s="20">
        <v>24039887</v>
      </c>
      <c r="M164" s="20">
        <v>0</v>
      </c>
      <c r="N164" s="20">
        <v>13257141</v>
      </c>
      <c r="O164" s="20">
        <v>24833</v>
      </c>
      <c r="P164" s="76">
        <v>238265840</v>
      </c>
      <c r="T164" s="53"/>
    </row>
    <row r="165" spans="1:20" x14ac:dyDescent="0.2">
      <c r="A165" s="94" t="s">
        <v>94</v>
      </c>
      <c r="B165" s="20">
        <v>0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76">
        <v>0</v>
      </c>
      <c r="T165" s="53"/>
    </row>
    <row r="166" spans="1:20" x14ac:dyDescent="0.2">
      <c r="A166" s="75" t="s">
        <v>79</v>
      </c>
      <c r="B166" s="20">
        <v>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76">
        <v>0</v>
      </c>
      <c r="T166" s="53"/>
    </row>
    <row r="167" spans="1:20" x14ac:dyDescent="0.2">
      <c r="A167" s="75" t="s">
        <v>80</v>
      </c>
      <c r="B167" s="20">
        <v>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76">
        <v>0</v>
      </c>
      <c r="T167" s="53"/>
    </row>
    <row r="168" spans="1:20" x14ac:dyDescent="0.2">
      <c r="A168" s="75" t="s">
        <v>81</v>
      </c>
      <c r="B168" s="20">
        <v>-12919726</v>
      </c>
      <c r="C168" s="20">
        <v>-2464391</v>
      </c>
      <c r="D168" s="20">
        <v>92391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-2346828</v>
      </c>
      <c r="O168" s="20">
        <v>0</v>
      </c>
      <c r="P168" s="76">
        <v>-17638554</v>
      </c>
      <c r="T168" s="53"/>
    </row>
    <row r="169" spans="1:20" x14ac:dyDescent="0.2">
      <c r="A169" s="75" t="s">
        <v>82</v>
      </c>
      <c r="B169" s="20">
        <v>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774535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76">
        <v>774535</v>
      </c>
      <c r="T169" s="53"/>
    </row>
    <row r="170" spans="1:20" ht="13.2" x14ac:dyDescent="0.25">
      <c r="A170" s="64" t="s">
        <v>22</v>
      </c>
      <c r="B170" s="147">
        <v>4962380</v>
      </c>
      <c r="C170" s="147">
        <v>1125339</v>
      </c>
      <c r="D170" s="147">
        <v>109874</v>
      </c>
      <c r="E170" s="147">
        <v>170500</v>
      </c>
      <c r="F170" s="147">
        <v>23648</v>
      </c>
      <c r="G170" s="147">
        <v>33534</v>
      </c>
      <c r="H170" s="147">
        <v>164271</v>
      </c>
      <c r="I170" s="147">
        <v>390564</v>
      </c>
      <c r="J170" s="147">
        <v>1263421</v>
      </c>
      <c r="K170" s="147">
        <v>0</v>
      </c>
      <c r="L170" s="147">
        <v>48860</v>
      </c>
      <c r="M170" s="147">
        <v>0</v>
      </c>
      <c r="N170" s="147">
        <v>74720</v>
      </c>
      <c r="O170" s="147">
        <v>41</v>
      </c>
      <c r="P170" s="148">
        <v>8367152</v>
      </c>
      <c r="T170" s="53"/>
    </row>
    <row r="171" spans="1:20" x14ac:dyDescent="0.2">
      <c r="A171" s="94" t="s">
        <v>134</v>
      </c>
      <c r="B171" s="20">
        <v>5427086</v>
      </c>
      <c r="C171" s="20">
        <v>1213980</v>
      </c>
      <c r="D171" s="20">
        <v>106551</v>
      </c>
      <c r="E171" s="20">
        <v>170500</v>
      </c>
      <c r="F171" s="20">
        <v>23648</v>
      </c>
      <c r="G171" s="20">
        <v>33534</v>
      </c>
      <c r="H171" s="20">
        <v>164271</v>
      </c>
      <c r="I171" s="20">
        <v>390564</v>
      </c>
      <c r="J171" s="20">
        <v>586422</v>
      </c>
      <c r="K171" s="20">
        <v>0</v>
      </c>
      <c r="L171" s="20">
        <v>48860</v>
      </c>
      <c r="M171" s="20">
        <v>0</v>
      </c>
      <c r="N171" s="20">
        <v>90792</v>
      </c>
      <c r="O171" s="20">
        <v>41</v>
      </c>
      <c r="P171" s="76">
        <v>8256249</v>
      </c>
      <c r="T171" s="53"/>
    </row>
    <row r="172" spans="1:20" s="68" customFormat="1" ht="13.2" x14ac:dyDescent="0.25">
      <c r="A172" s="94" t="s">
        <v>94</v>
      </c>
      <c r="B172" s="20">
        <v>0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149">
        <v>0</v>
      </c>
      <c r="R172" s="69"/>
      <c r="S172" s="69"/>
      <c r="T172" s="69"/>
    </row>
    <row r="173" spans="1:20" x14ac:dyDescent="0.2">
      <c r="A173" s="75" t="s">
        <v>79</v>
      </c>
      <c r="B173" s="20">
        <v>0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76">
        <v>0</v>
      </c>
      <c r="T173" s="53"/>
    </row>
    <row r="174" spans="1:20" x14ac:dyDescent="0.2">
      <c r="A174" s="75" t="s">
        <v>80</v>
      </c>
      <c r="B174" s="20">
        <v>0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76">
        <v>0</v>
      </c>
      <c r="T174" s="53"/>
    </row>
    <row r="175" spans="1:20" x14ac:dyDescent="0.2">
      <c r="A175" s="75" t="s">
        <v>81</v>
      </c>
      <c r="B175" s="20">
        <v>-464706</v>
      </c>
      <c r="C175" s="20">
        <v>-88641</v>
      </c>
      <c r="D175" s="20">
        <v>3323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-16072</v>
      </c>
      <c r="O175" s="20">
        <v>0</v>
      </c>
      <c r="P175" s="76">
        <v>-566096</v>
      </c>
      <c r="T175" s="53"/>
    </row>
    <row r="176" spans="1:20" x14ac:dyDescent="0.2">
      <c r="A176" s="75" t="s">
        <v>82</v>
      </c>
      <c r="B176" s="20">
        <v>0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676999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76">
        <v>676999</v>
      </c>
      <c r="T176" s="53"/>
    </row>
    <row r="177" spans="1:20" ht="13.2" x14ac:dyDescent="0.25">
      <c r="A177" s="64" t="s">
        <v>23</v>
      </c>
      <c r="B177" s="147">
        <v>5336464</v>
      </c>
      <c r="C177" s="147">
        <v>1210176</v>
      </c>
      <c r="D177" s="147">
        <v>118158</v>
      </c>
      <c r="E177" s="147">
        <v>183354</v>
      </c>
      <c r="F177" s="147">
        <v>25431</v>
      </c>
      <c r="G177" s="147">
        <v>36060</v>
      </c>
      <c r="H177" s="147">
        <v>164271</v>
      </c>
      <c r="I177" s="147">
        <v>520471</v>
      </c>
      <c r="J177" s="147">
        <v>1657004</v>
      </c>
      <c r="K177" s="147">
        <v>0</v>
      </c>
      <c r="L177" s="147">
        <v>203399</v>
      </c>
      <c r="M177" s="147">
        <v>0</v>
      </c>
      <c r="N177" s="147">
        <v>141931</v>
      </c>
      <c r="O177" s="147">
        <v>305</v>
      </c>
      <c r="P177" s="148">
        <v>9597024</v>
      </c>
      <c r="T177" s="53"/>
    </row>
    <row r="178" spans="1:20" x14ac:dyDescent="0.2">
      <c r="A178" s="94" t="s">
        <v>134</v>
      </c>
      <c r="B178" s="20">
        <v>5836201</v>
      </c>
      <c r="C178" s="20">
        <v>1305499</v>
      </c>
      <c r="D178" s="20">
        <v>114584</v>
      </c>
      <c r="E178" s="20">
        <v>183354</v>
      </c>
      <c r="F178" s="20">
        <v>25431</v>
      </c>
      <c r="G178" s="20">
        <v>36060</v>
      </c>
      <c r="H178" s="20">
        <v>164271</v>
      </c>
      <c r="I178" s="20">
        <v>520471</v>
      </c>
      <c r="J178" s="20">
        <v>769107</v>
      </c>
      <c r="K178" s="20">
        <v>0</v>
      </c>
      <c r="L178" s="20">
        <v>203399</v>
      </c>
      <c r="M178" s="20">
        <v>0</v>
      </c>
      <c r="N178" s="20">
        <v>172461</v>
      </c>
      <c r="O178" s="20">
        <v>305</v>
      </c>
      <c r="P178" s="76">
        <v>9331143</v>
      </c>
      <c r="T178" s="53"/>
    </row>
    <row r="179" spans="1:20" x14ac:dyDescent="0.2">
      <c r="A179" s="94" t="s">
        <v>94</v>
      </c>
      <c r="B179" s="20">
        <v>0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76">
        <v>0</v>
      </c>
      <c r="T179" s="53"/>
    </row>
    <row r="180" spans="1:20" x14ac:dyDescent="0.2">
      <c r="A180" s="75" t="s">
        <v>79</v>
      </c>
      <c r="B180" s="20">
        <v>0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76">
        <v>0</v>
      </c>
      <c r="T180" s="53"/>
    </row>
    <row r="181" spans="1:20" x14ac:dyDescent="0.2">
      <c r="A181" s="75" t="s">
        <v>80</v>
      </c>
      <c r="B181" s="20">
        <v>0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76">
        <v>0</v>
      </c>
      <c r="T181" s="53"/>
    </row>
    <row r="182" spans="1:20" x14ac:dyDescent="0.2">
      <c r="A182" s="75" t="s">
        <v>81</v>
      </c>
      <c r="B182" s="20">
        <v>-499737</v>
      </c>
      <c r="C182" s="20">
        <v>-95323</v>
      </c>
      <c r="D182" s="20">
        <v>3574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-30530</v>
      </c>
      <c r="O182" s="20">
        <v>0</v>
      </c>
      <c r="P182" s="76">
        <v>-622016</v>
      </c>
      <c r="T182" s="53"/>
    </row>
    <row r="183" spans="1:20" x14ac:dyDescent="0.2">
      <c r="A183" s="75" t="s">
        <v>82</v>
      </c>
      <c r="B183" s="20">
        <v>0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887897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76">
        <v>887897</v>
      </c>
      <c r="T183" s="53"/>
    </row>
    <row r="184" spans="1:20" ht="13.2" x14ac:dyDescent="0.25">
      <c r="A184" s="64" t="s">
        <v>24</v>
      </c>
      <c r="B184" s="147">
        <v>10168721</v>
      </c>
      <c r="C184" s="147">
        <v>2306004</v>
      </c>
      <c r="D184" s="147">
        <v>225152</v>
      </c>
      <c r="E184" s="147">
        <v>349383</v>
      </c>
      <c r="F184" s="147">
        <v>48458</v>
      </c>
      <c r="G184" s="147">
        <v>68715</v>
      </c>
      <c r="H184" s="147">
        <v>164271</v>
      </c>
      <c r="I184" s="147">
        <v>647476</v>
      </c>
      <c r="J184" s="147">
        <v>1345685</v>
      </c>
      <c r="K184" s="147">
        <v>0</v>
      </c>
      <c r="L184" s="147">
        <v>1310966</v>
      </c>
      <c r="M184" s="147">
        <v>0</v>
      </c>
      <c r="N184" s="147">
        <v>0</v>
      </c>
      <c r="O184" s="147">
        <v>3765</v>
      </c>
      <c r="P184" s="148">
        <v>16638596</v>
      </c>
      <c r="T184" s="53"/>
    </row>
    <row r="185" spans="1:20" x14ac:dyDescent="0.2">
      <c r="A185" s="94" t="s">
        <v>134</v>
      </c>
      <c r="B185" s="20">
        <v>11120978</v>
      </c>
      <c r="C185" s="20">
        <v>2487644</v>
      </c>
      <c r="D185" s="20">
        <v>218342</v>
      </c>
      <c r="E185" s="20">
        <v>349383</v>
      </c>
      <c r="F185" s="20">
        <v>48458</v>
      </c>
      <c r="G185" s="20">
        <v>68715</v>
      </c>
      <c r="H185" s="20">
        <v>164271</v>
      </c>
      <c r="I185" s="20">
        <v>647476</v>
      </c>
      <c r="J185" s="20">
        <v>624606</v>
      </c>
      <c r="K185" s="20">
        <v>0</v>
      </c>
      <c r="L185" s="20">
        <v>1310966</v>
      </c>
      <c r="M185" s="20">
        <v>0</v>
      </c>
      <c r="N185" s="20">
        <v>0</v>
      </c>
      <c r="O185" s="20">
        <v>3765</v>
      </c>
      <c r="P185" s="76">
        <v>17044604</v>
      </c>
      <c r="T185" s="53"/>
    </row>
    <row r="186" spans="1:20" x14ac:dyDescent="0.2">
      <c r="A186" s="94" t="s">
        <v>94</v>
      </c>
      <c r="B186" s="20">
        <v>0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76">
        <v>0</v>
      </c>
      <c r="T186" s="53"/>
    </row>
    <row r="187" spans="1:20" x14ac:dyDescent="0.2">
      <c r="A187" s="75" t="s">
        <v>79</v>
      </c>
      <c r="B187" s="20">
        <v>0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76">
        <v>0</v>
      </c>
      <c r="T187" s="53"/>
    </row>
    <row r="188" spans="1:20" x14ac:dyDescent="0.2">
      <c r="A188" s="75" t="s">
        <v>80</v>
      </c>
      <c r="B188" s="20">
        <v>0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76">
        <v>0</v>
      </c>
      <c r="T188" s="53"/>
    </row>
    <row r="189" spans="1:20" x14ac:dyDescent="0.2">
      <c r="A189" s="75" t="s">
        <v>81</v>
      </c>
      <c r="B189" s="20">
        <v>-952257</v>
      </c>
      <c r="C189" s="20">
        <v>-181640</v>
      </c>
      <c r="D189" s="20">
        <v>6810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76">
        <v>-1127087</v>
      </c>
      <c r="T189" s="53"/>
    </row>
    <row r="190" spans="1:20" x14ac:dyDescent="0.2">
      <c r="A190" s="75" t="s">
        <v>82</v>
      </c>
      <c r="B190" s="20">
        <v>0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721079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76">
        <v>721079</v>
      </c>
      <c r="T190" s="53"/>
    </row>
    <row r="191" spans="1:20" ht="13.2" x14ac:dyDescent="0.25">
      <c r="A191" s="64" t="s">
        <v>25</v>
      </c>
      <c r="B191" s="147">
        <v>4321632</v>
      </c>
      <c r="C191" s="147">
        <v>980033</v>
      </c>
      <c r="D191" s="147">
        <v>95686</v>
      </c>
      <c r="E191" s="147">
        <v>148485</v>
      </c>
      <c r="F191" s="147">
        <v>20595</v>
      </c>
      <c r="G191" s="147">
        <v>29205</v>
      </c>
      <c r="H191" s="147">
        <v>64897</v>
      </c>
      <c r="I191" s="147">
        <v>444710</v>
      </c>
      <c r="J191" s="147">
        <v>1484325</v>
      </c>
      <c r="K191" s="147">
        <v>0</v>
      </c>
      <c r="L191" s="147">
        <v>0</v>
      </c>
      <c r="M191" s="147">
        <v>0</v>
      </c>
      <c r="N191" s="147">
        <v>0</v>
      </c>
      <c r="O191" s="147">
        <v>14</v>
      </c>
      <c r="P191" s="148">
        <v>7589582</v>
      </c>
      <c r="T191" s="53"/>
    </row>
    <row r="192" spans="1:20" x14ac:dyDescent="0.2">
      <c r="A192" s="94" t="s">
        <v>134</v>
      </c>
      <c r="B192" s="20">
        <v>4726334</v>
      </c>
      <c r="C192" s="20">
        <v>1057228</v>
      </c>
      <c r="D192" s="20">
        <v>92792</v>
      </c>
      <c r="E192" s="20">
        <v>148485</v>
      </c>
      <c r="F192" s="20">
        <v>20595</v>
      </c>
      <c r="G192" s="20">
        <v>29205</v>
      </c>
      <c r="H192" s="20">
        <v>64897</v>
      </c>
      <c r="I192" s="20">
        <v>444710</v>
      </c>
      <c r="J192" s="20">
        <v>688956</v>
      </c>
      <c r="K192" s="20">
        <v>0</v>
      </c>
      <c r="L192" s="20">
        <v>0</v>
      </c>
      <c r="M192" s="20">
        <v>0</v>
      </c>
      <c r="N192" s="20">
        <v>0</v>
      </c>
      <c r="O192" s="20">
        <v>14</v>
      </c>
      <c r="P192" s="76">
        <v>7273216</v>
      </c>
      <c r="T192" s="53"/>
    </row>
    <row r="193" spans="1:20" x14ac:dyDescent="0.2">
      <c r="A193" s="94" t="s">
        <v>94</v>
      </c>
      <c r="B193" s="20">
        <v>0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76">
        <v>0</v>
      </c>
      <c r="T193" s="53"/>
    </row>
    <row r="194" spans="1:20" x14ac:dyDescent="0.2">
      <c r="A194" s="75" t="s">
        <v>79</v>
      </c>
      <c r="B194" s="20">
        <v>0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76">
        <v>0</v>
      </c>
      <c r="T194" s="53"/>
    </row>
    <row r="195" spans="1:20" x14ac:dyDescent="0.2">
      <c r="A195" s="75" t="s">
        <v>80</v>
      </c>
      <c r="B195" s="20">
        <v>0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76">
        <v>0</v>
      </c>
      <c r="T195" s="53"/>
    </row>
    <row r="196" spans="1:20" x14ac:dyDescent="0.2">
      <c r="A196" s="75" t="s">
        <v>81</v>
      </c>
      <c r="B196" s="20">
        <v>-404702</v>
      </c>
      <c r="C196" s="20">
        <v>-77195</v>
      </c>
      <c r="D196" s="20">
        <v>2894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76">
        <v>-479003</v>
      </c>
      <c r="T196" s="53"/>
    </row>
    <row r="197" spans="1:20" x14ac:dyDescent="0.2">
      <c r="A197" s="75" t="s">
        <v>82</v>
      </c>
      <c r="B197" s="20">
        <v>0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795369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76">
        <v>795369</v>
      </c>
      <c r="T197" s="53"/>
    </row>
    <row r="198" spans="1:20" ht="13.2" x14ac:dyDescent="0.25">
      <c r="A198" s="64" t="s">
        <v>26</v>
      </c>
      <c r="B198" s="147">
        <v>114191013</v>
      </c>
      <c r="C198" s="147">
        <v>25895599</v>
      </c>
      <c r="D198" s="147">
        <v>2528365</v>
      </c>
      <c r="E198" s="147">
        <v>3923447</v>
      </c>
      <c r="F198" s="147">
        <v>544171</v>
      </c>
      <c r="G198" s="147">
        <v>771648</v>
      </c>
      <c r="H198" s="147">
        <v>164271</v>
      </c>
      <c r="I198" s="147">
        <v>4878067</v>
      </c>
      <c r="J198" s="147">
        <v>1242995</v>
      </c>
      <c r="K198" s="147">
        <v>0</v>
      </c>
      <c r="L198" s="147">
        <v>24564554</v>
      </c>
      <c r="M198" s="147">
        <v>0</v>
      </c>
      <c r="N198" s="147">
        <v>7171466</v>
      </c>
      <c r="O198" s="147">
        <v>62131</v>
      </c>
      <c r="P198" s="148">
        <v>185937727</v>
      </c>
      <c r="T198" s="53"/>
    </row>
    <row r="199" spans="1:20" x14ac:dyDescent="0.2">
      <c r="A199" s="94" t="s">
        <v>134</v>
      </c>
      <c r="B199" s="20">
        <v>124884514</v>
      </c>
      <c r="C199" s="20">
        <v>27935345</v>
      </c>
      <c r="D199" s="20">
        <v>2451894</v>
      </c>
      <c r="E199" s="20">
        <v>3923447</v>
      </c>
      <c r="F199" s="20">
        <v>544171</v>
      </c>
      <c r="G199" s="20">
        <v>771648</v>
      </c>
      <c r="H199" s="20">
        <v>164271</v>
      </c>
      <c r="I199" s="20">
        <v>4878067</v>
      </c>
      <c r="J199" s="20">
        <v>576942</v>
      </c>
      <c r="K199" s="20">
        <v>0</v>
      </c>
      <c r="L199" s="20">
        <v>24564554</v>
      </c>
      <c r="M199" s="20">
        <v>0</v>
      </c>
      <c r="N199" s="20">
        <v>8714061</v>
      </c>
      <c r="O199" s="20">
        <v>62131</v>
      </c>
      <c r="P199" s="76">
        <v>199471045</v>
      </c>
      <c r="T199" s="53"/>
    </row>
    <row r="200" spans="1:20" x14ac:dyDescent="0.2">
      <c r="A200" s="94" t="s">
        <v>94</v>
      </c>
      <c r="B200" s="20">
        <v>0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76">
        <v>0</v>
      </c>
      <c r="T200" s="53"/>
    </row>
    <row r="201" spans="1:20" x14ac:dyDescent="0.2">
      <c r="A201" s="75" t="s">
        <v>79</v>
      </c>
      <c r="B201" s="20">
        <v>0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76">
        <v>0</v>
      </c>
      <c r="T201" s="53"/>
    </row>
    <row r="202" spans="1:20" x14ac:dyDescent="0.2">
      <c r="A202" s="75" t="s">
        <v>80</v>
      </c>
      <c r="B202" s="20">
        <v>0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76">
        <v>0</v>
      </c>
      <c r="T202" s="53"/>
    </row>
    <row r="203" spans="1:20" x14ac:dyDescent="0.2">
      <c r="A203" s="75" t="s">
        <v>81</v>
      </c>
      <c r="B203" s="20">
        <v>-10693501</v>
      </c>
      <c r="C203" s="20">
        <v>-2039746</v>
      </c>
      <c r="D203" s="20">
        <v>76471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-1542595</v>
      </c>
      <c r="O203" s="20">
        <v>0</v>
      </c>
      <c r="P203" s="76">
        <v>-14199371</v>
      </c>
      <c r="T203" s="53"/>
    </row>
    <row r="204" spans="1:20" x14ac:dyDescent="0.2">
      <c r="A204" s="75" t="s">
        <v>82</v>
      </c>
      <c r="B204" s="20">
        <v>0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666053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76">
        <v>666053</v>
      </c>
      <c r="T204" s="53"/>
    </row>
    <row r="205" spans="1:20" ht="13.2" x14ac:dyDescent="0.25">
      <c r="A205" s="64" t="s">
        <v>27</v>
      </c>
      <c r="B205" s="147">
        <v>4515984</v>
      </c>
      <c r="C205" s="147">
        <v>1024110</v>
      </c>
      <c r="D205" s="147">
        <v>99991</v>
      </c>
      <c r="E205" s="147">
        <v>155162</v>
      </c>
      <c r="F205" s="147">
        <v>21520</v>
      </c>
      <c r="G205" s="147">
        <v>30516</v>
      </c>
      <c r="H205" s="147">
        <v>64898</v>
      </c>
      <c r="I205" s="147">
        <v>401716</v>
      </c>
      <c r="J205" s="147">
        <v>1322665</v>
      </c>
      <c r="K205" s="147">
        <v>50</v>
      </c>
      <c r="L205" s="147">
        <v>0</v>
      </c>
      <c r="M205" s="147">
        <v>0</v>
      </c>
      <c r="N205" s="147">
        <v>83294</v>
      </c>
      <c r="O205" s="147">
        <v>0</v>
      </c>
      <c r="P205" s="148">
        <v>7719906</v>
      </c>
      <c r="T205" s="53"/>
    </row>
    <row r="206" spans="1:20" x14ac:dyDescent="0.2">
      <c r="A206" s="94" t="s">
        <v>134</v>
      </c>
      <c r="B206" s="20">
        <v>4938887</v>
      </c>
      <c r="C206" s="20">
        <v>1104777</v>
      </c>
      <c r="D206" s="20">
        <v>96967</v>
      </c>
      <c r="E206" s="20">
        <v>155162</v>
      </c>
      <c r="F206" s="20">
        <v>21520</v>
      </c>
      <c r="G206" s="20">
        <v>30516</v>
      </c>
      <c r="H206" s="20">
        <v>64898</v>
      </c>
      <c r="I206" s="20">
        <v>401716</v>
      </c>
      <c r="J206" s="20">
        <v>613921</v>
      </c>
      <c r="K206" s="20">
        <v>50</v>
      </c>
      <c r="L206" s="20">
        <v>0</v>
      </c>
      <c r="M206" s="20">
        <v>0</v>
      </c>
      <c r="N206" s="20">
        <v>101210</v>
      </c>
      <c r="O206" s="20">
        <v>0</v>
      </c>
      <c r="P206" s="76">
        <v>7529624</v>
      </c>
      <c r="T206" s="53"/>
    </row>
    <row r="207" spans="1:20" x14ac:dyDescent="0.2">
      <c r="A207" s="94" t="s">
        <v>94</v>
      </c>
      <c r="B207" s="20">
        <v>0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76">
        <v>0</v>
      </c>
      <c r="T207" s="53"/>
    </row>
    <row r="208" spans="1:20" x14ac:dyDescent="0.2">
      <c r="A208" s="75" t="s">
        <v>79</v>
      </c>
      <c r="B208" s="20">
        <v>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76">
        <v>0</v>
      </c>
      <c r="T208" s="53"/>
    </row>
    <row r="209" spans="1:20" x14ac:dyDescent="0.2">
      <c r="A209" s="75" t="s">
        <v>80</v>
      </c>
      <c r="B209" s="20">
        <v>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76">
        <v>0</v>
      </c>
      <c r="T209" s="53"/>
    </row>
    <row r="210" spans="1:20" x14ac:dyDescent="0.2">
      <c r="A210" s="75" t="s">
        <v>81</v>
      </c>
      <c r="B210" s="20">
        <v>-422903</v>
      </c>
      <c r="C210" s="20">
        <v>-80667</v>
      </c>
      <c r="D210" s="20">
        <v>3024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-17916</v>
      </c>
      <c r="O210" s="20">
        <v>0</v>
      </c>
      <c r="P210" s="76">
        <v>-518462</v>
      </c>
      <c r="T210" s="53"/>
    </row>
    <row r="211" spans="1:20" x14ac:dyDescent="0.2">
      <c r="A211" s="75" t="s">
        <v>82</v>
      </c>
      <c r="B211" s="20">
        <v>0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708744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76">
        <v>708744</v>
      </c>
      <c r="T211" s="53"/>
    </row>
    <row r="212" spans="1:20" ht="13.2" x14ac:dyDescent="0.25">
      <c r="A212" s="64" t="s">
        <v>28</v>
      </c>
      <c r="B212" s="147">
        <v>6584208</v>
      </c>
      <c r="C212" s="147">
        <v>1493130</v>
      </c>
      <c r="D212" s="147">
        <v>145784</v>
      </c>
      <c r="E212" s="147">
        <v>226225</v>
      </c>
      <c r="F212" s="147">
        <v>31376</v>
      </c>
      <c r="G212" s="147">
        <v>44493</v>
      </c>
      <c r="H212" s="147">
        <v>64897</v>
      </c>
      <c r="I212" s="147">
        <v>507480</v>
      </c>
      <c r="J212" s="147">
        <v>1343197</v>
      </c>
      <c r="K212" s="147">
        <v>0</v>
      </c>
      <c r="L212" s="147">
        <v>271728</v>
      </c>
      <c r="M212" s="147">
        <v>0</v>
      </c>
      <c r="N212" s="147">
        <v>265436</v>
      </c>
      <c r="O212" s="147">
        <v>0</v>
      </c>
      <c r="P212" s="148">
        <v>10977954</v>
      </c>
      <c r="T212" s="53"/>
    </row>
    <row r="213" spans="1:20" x14ac:dyDescent="0.2">
      <c r="A213" s="94" t="s">
        <v>134</v>
      </c>
      <c r="B213" s="20">
        <v>7200791</v>
      </c>
      <c r="C213" s="20">
        <v>1610741</v>
      </c>
      <c r="D213" s="20">
        <v>141375</v>
      </c>
      <c r="E213" s="20">
        <v>226225</v>
      </c>
      <c r="F213" s="20">
        <v>31376</v>
      </c>
      <c r="G213" s="20">
        <v>44493</v>
      </c>
      <c r="H213" s="20">
        <v>64897</v>
      </c>
      <c r="I213" s="20">
        <v>507480</v>
      </c>
      <c r="J213" s="20">
        <v>623451</v>
      </c>
      <c r="K213" s="20">
        <v>0</v>
      </c>
      <c r="L213" s="20">
        <v>271728</v>
      </c>
      <c r="M213" s="20">
        <v>0</v>
      </c>
      <c r="N213" s="20">
        <v>322532</v>
      </c>
      <c r="O213" s="20">
        <v>0</v>
      </c>
      <c r="P213" s="76">
        <v>11045089</v>
      </c>
      <c r="T213" s="53"/>
    </row>
    <row r="214" spans="1:20" x14ac:dyDescent="0.2">
      <c r="A214" s="94" t="s">
        <v>94</v>
      </c>
      <c r="B214" s="20">
        <v>0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76">
        <v>0</v>
      </c>
      <c r="T214" s="53"/>
    </row>
    <row r="215" spans="1:20" x14ac:dyDescent="0.2">
      <c r="A215" s="75" t="s">
        <v>79</v>
      </c>
      <c r="B215" s="20">
        <v>0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76">
        <v>0</v>
      </c>
      <c r="T215" s="53"/>
    </row>
    <row r="216" spans="1:20" x14ac:dyDescent="0.2">
      <c r="A216" s="75" t="s">
        <v>80</v>
      </c>
      <c r="B216" s="20">
        <v>0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76">
        <v>0</v>
      </c>
      <c r="T216" s="53"/>
    </row>
    <row r="217" spans="1:20" x14ac:dyDescent="0.2">
      <c r="A217" s="75" t="s">
        <v>81</v>
      </c>
      <c r="B217" s="20">
        <v>-616583</v>
      </c>
      <c r="C217" s="20">
        <v>-117611</v>
      </c>
      <c r="D217" s="20">
        <v>4409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-57096</v>
      </c>
      <c r="O217" s="20">
        <v>0</v>
      </c>
      <c r="P217" s="76">
        <v>-786881</v>
      </c>
      <c r="T217" s="53"/>
    </row>
    <row r="218" spans="1:20" x14ac:dyDescent="0.2">
      <c r="A218" s="75" t="s">
        <v>82</v>
      </c>
      <c r="B218" s="20">
        <v>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719746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76">
        <v>719746</v>
      </c>
      <c r="T218" s="53"/>
    </row>
    <row r="219" spans="1:20" ht="13.2" x14ac:dyDescent="0.25">
      <c r="A219" s="64" t="s">
        <v>29</v>
      </c>
      <c r="B219" s="147">
        <v>6650157</v>
      </c>
      <c r="C219" s="147">
        <v>1508082</v>
      </c>
      <c r="D219" s="147">
        <v>147244</v>
      </c>
      <c r="E219" s="147">
        <v>228491</v>
      </c>
      <c r="F219" s="147">
        <v>31690</v>
      </c>
      <c r="G219" s="147">
        <v>44940</v>
      </c>
      <c r="H219" s="147">
        <v>64898</v>
      </c>
      <c r="I219" s="147">
        <v>456651</v>
      </c>
      <c r="J219" s="147">
        <v>1140239</v>
      </c>
      <c r="K219" s="147">
        <v>0</v>
      </c>
      <c r="L219" s="147">
        <v>0</v>
      </c>
      <c r="M219" s="147">
        <v>0</v>
      </c>
      <c r="N219" s="147">
        <v>278513</v>
      </c>
      <c r="O219" s="147">
        <v>580</v>
      </c>
      <c r="P219" s="148">
        <v>10551485</v>
      </c>
      <c r="T219" s="53"/>
    </row>
    <row r="220" spans="1:20" x14ac:dyDescent="0.2">
      <c r="A220" s="94" t="s">
        <v>134</v>
      </c>
      <c r="B220" s="20">
        <v>7272916</v>
      </c>
      <c r="C220" s="20">
        <v>1626871</v>
      </c>
      <c r="D220" s="20">
        <v>142791</v>
      </c>
      <c r="E220" s="20">
        <v>228491</v>
      </c>
      <c r="F220" s="20">
        <v>31690</v>
      </c>
      <c r="G220" s="20">
        <v>44940</v>
      </c>
      <c r="H220" s="20">
        <v>64898</v>
      </c>
      <c r="I220" s="20">
        <v>456651</v>
      </c>
      <c r="J220" s="20">
        <v>529248</v>
      </c>
      <c r="K220" s="20">
        <v>0</v>
      </c>
      <c r="L220" s="20">
        <v>0</v>
      </c>
      <c r="M220" s="20">
        <v>0</v>
      </c>
      <c r="N220" s="20">
        <v>338422</v>
      </c>
      <c r="O220" s="20">
        <v>580</v>
      </c>
      <c r="P220" s="76">
        <v>10737498</v>
      </c>
      <c r="T220" s="53"/>
    </row>
    <row r="221" spans="1:20" x14ac:dyDescent="0.2">
      <c r="A221" s="94" t="s">
        <v>94</v>
      </c>
      <c r="B221" s="20">
        <v>0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76">
        <v>0</v>
      </c>
      <c r="T221" s="53"/>
    </row>
    <row r="222" spans="1:20" x14ac:dyDescent="0.2">
      <c r="A222" s="75" t="s">
        <v>79</v>
      </c>
      <c r="B222" s="20">
        <v>0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76">
        <v>0</v>
      </c>
      <c r="T222" s="53"/>
    </row>
    <row r="223" spans="1:20" x14ac:dyDescent="0.2">
      <c r="A223" s="75" t="s">
        <v>80</v>
      </c>
      <c r="B223" s="20">
        <v>0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76">
        <v>0</v>
      </c>
      <c r="T223" s="53"/>
    </row>
    <row r="224" spans="1:20" x14ac:dyDescent="0.2">
      <c r="A224" s="75" t="s">
        <v>81</v>
      </c>
      <c r="B224" s="20">
        <v>-622759</v>
      </c>
      <c r="C224" s="20">
        <v>-118789</v>
      </c>
      <c r="D224" s="20">
        <v>4453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-59909</v>
      </c>
      <c r="O224" s="20">
        <v>0</v>
      </c>
      <c r="P224" s="76">
        <v>-797004</v>
      </c>
      <c r="T224" s="53"/>
    </row>
    <row r="225" spans="1:20" x14ac:dyDescent="0.2">
      <c r="A225" s="75" t="s">
        <v>82</v>
      </c>
      <c r="B225" s="20">
        <v>0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610991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76">
        <v>610991</v>
      </c>
      <c r="T225" s="53"/>
    </row>
    <row r="226" spans="1:20" ht="13.2" x14ac:dyDescent="0.25">
      <c r="A226" s="64" t="s">
        <v>30</v>
      </c>
      <c r="B226" s="147">
        <v>3962258</v>
      </c>
      <c r="C226" s="147">
        <v>898539</v>
      </c>
      <c r="D226" s="147">
        <v>87729</v>
      </c>
      <c r="E226" s="147">
        <v>136138</v>
      </c>
      <c r="F226" s="147">
        <v>18882</v>
      </c>
      <c r="G226" s="147">
        <v>26775</v>
      </c>
      <c r="H226" s="147">
        <v>64898</v>
      </c>
      <c r="I226" s="147">
        <v>364474</v>
      </c>
      <c r="J226" s="147">
        <v>1260279</v>
      </c>
      <c r="K226" s="147">
        <v>0</v>
      </c>
      <c r="L226" s="147">
        <v>2443</v>
      </c>
      <c r="M226" s="147">
        <v>0</v>
      </c>
      <c r="N226" s="147">
        <v>32574</v>
      </c>
      <c r="O226" s="147">
        <v>0</v>
      </c>
      <c r="P226" s="148">
        <v>6854989</v>
      </c>
      <c r="T226" s="53"/>
    </row>
    <row r="227" spans="1:20" ht="12.75" customHeight="1" x14ac:dyDescent="0.2">
      <c r="A227" s="94" t="s">
        <v>134</v>
      </c>
      <c r="B227" s="20">
        <v>4333307</v>
      </c>
      <c r="C227" s="20">
        <v>969315</v>
      </c>
      <c r="D227" s="20">
        <v>85076</v>
      </c>
      <c r="E227" s="20">
        <v>136138</v>
      </c>
      <c r="F227" s="20">
        <v>18882</v>
      </c>
      <c r="G227" s="20">
        <v>26775</v>
      </c>
      <c r="H227" s="20">
        <v>64898</v>
      </c>
      <c r="I227" s="20">
        <v>364474</v>
      </c>
      <c r="J227" s="20">
        <v>584964</v>
      </c>
      <c r="K227" s="20">
        <v>0</v>
      </c>
      <c r="L227" s="20">
        <v>2443</v>
      </c>
      <c r="M227" s="20">
        <v>0</v>
      </c>
      <c r="N227" s="20">
        <v>39580</v>
      </c>
      <c r="O227" s="20">
        <v>0</v>
      </c>
      <c r="P227" s="76">
        <v>6625852</v>
      </c>
      <c r="T227" s="53"/>
    </row>
    <row r="228" spans="1:20" ht="12.75" customHeight="1" x14ac:dyDescent="0.2">
      <c r="A228" s="94" t="s">
        <v>94</v>
      </c>
      <c r="B228" s="20">
        <v>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76">
        <v>0</v>
      </c>
      <c r="T228" s="53"/>
    </row>
    <row r="229" spans="1:20" ht="12.75" customHeight="1" x14ac:dyDescent="0.2">
      <c r="A229" s="75" t="s">
        <v>79</v>
      </c>
      <c r="B229" s="20">
        <v>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76">
        <v>0</v>
      </c>
      <c r="T229" s="53"/>
    </row>
    <row r="230" spans="1:20" ht="12.75" customHeight="1" x14ac:dyDescent="0.2">
      <c r="A230" s="75" t="s">
        <v>80</v>
      </c>
      <c r="B230" s="20">
        <v>0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76">
        <v>0</v>
      </c>
      <c r="T230" s="53"/>
    </row>
    <row r="231" spans="1:20" ht="12.75" customHeight="1" x14ac:dyDescent="0.2">
      <c r="A231" s="75" t="s">
        <v>81</v>
      </c>
      <c r="B231" s="20">
        <v>-371049</v>
      </c>
      <c r="C231" s="20">
        <v>-70776</v>
      </c>
      <c r="D231" s="20">
        <v>2653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-7006</v>
      </c>
      <c r="O231" s="20">
        <v>0</v>
      </c>
      <c r="P231" s="76">
        <v>-446178</v>
      </c>
      <c r="T231" s="53"/>
    </row>
    <row r="232" spans="1:20" ht="12.75" customHeight="1" x14ac:dyDescent="0.2">
      <c r="A232" s="75" t="s">
        <v>82</v>
      </c>
      <c r="B232" s="20">
        <v>0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675315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76">
        <v>675315</v>
      </c>
      <c r="T232" s="53"/>
    </row>
    <row r="233" spans="1:20" ht="12.75" customHeight="1" x14ac:dyDescent="0.25">
      <c r="A233" s="64" t="s">
        <v>31</v>
      </c>
      <c r="B233" s="147">
        <v>201451971</v>
      </c>
      <c r="C233" s="147">
        <v>45684154</v>
      </c>
      <c r="D233" s="147">
        <v>4460455</v>
      </c>
      <c r="E233" s="147">
        <v>6921614</v>
      </c>
      <c r="F233" s="147">
        <v>960010</v>
      </c>
      <c r="G233" s="147">
        <v>1361319</v>
      </c>
      <c r="H233" s="147">
        <v>164270</v>
      </c>
      <c r="I233" s="147">
        <v>7940151</v>
      </c>
      <c r="J233" s="147">
        <v>1519024</v>
      </c>
      <c r="K233" s="147">
        <v>220</v>
      </c>
      <c r="L233" s="147">
        <v>22377203</v>
      </c>
      <c r="M233" s="147">
        <v>0</v>
      </c>
      <c r="N233" s="147">
        <v>0</v>
      </c>
      <c r="O233" s="147">
        <v>241711</v>
      </c>
      <c r="P233" s="148">
        <v>293082102</v>
      </c>
      <c r="T233" s="53"/>
    </row>
    <row r="234" spans="1:20" x14ac:dyDescent="0.2">
      <c r="A234" s="94" t="s">
        <v>134</v>
      </c>
      <c r="B234" s="20">
        <v>220317089</v>
      </c>
      <c r="C234" s="20">
        <v>49282607</v>
      </c>
      <c r="D234" s="20">
        <v>4325548</v>
      </c>
      <c r="E234" s="20">
        <v>6921614</v>
      </c>
      <c r="F234" s="20">
        <v>960010</v>
      </c>
      <c r="G234" s="20">
        <v>1361319</v>
      </c>
      <c r="H234" s="20">
        <v>164270</v>
      </c>
      <c r="I234" s="20">
        <v>7940151</v>
      </c>
      <c r="J234" s="20">
        <v>705063</v>
      </c>
      <c r="K234" s="20">
        <v>220</v>
      </c>
      <c r="L234" s="20">
        <v>22377203</v>
      </c>
      <c r="M234" s="20">
        <v>0</v>
      </c>
      <c r="N234" s="20">
        <v>0</v>
      </c>
      <c r="O234" s="20">
        <v>241711</v>
      </c>
      <c r="P234" s="76">
        <v>314596805</v>
      </c>
      <c r="T234" s="53"/>
    </row>
    <row r="235" spans="1:20" x14ac:dyDescent="0.2">
      <c r="A235" s="94" t="s">
        <v>94</v>
      </c>
      <c r="B235" s="20">
        <v>0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76">
        <v>0</v>
      </c>
      <c r="T235" s="53"/>
    </row>
    <row r="236" spans="1:20" x14ac:dyDescent="0.2">
      <c r="A236" s="75" t="s">
        <v>79</v>
      </c>
      <c r="B236" s="20">
        <v>0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76">
        <v>0</v>
      </c>
      <c r="T236" s="53"/>
    </row>
    <row r="237" spans="1:20" x14ac:dyDescent="0.2">
      <c r="A237" s="75" t="s">
        <v>80</v>
      </c>
      <c r="B237" s="20">
        <v>0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76">
        <v>0</v>
      </c>
      <c r="T237" s="53"/>
    </row>
    <row r="238" spans="1:20" x14ac:dyDescent="0.2">
      <c r="A238" s="75" t="s">
        <v>81</v>
      </c>
      <c r="B238" s="20">
        <v>-18865118</v>
      </c>
      <c r="C238" s="20">
        <v>-3598453</v>
      </c>
      <c r="D238" s="20">
        <v>134907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76">
        <v>-22328664</v>
      </c>
      <c r="T238" s="53"/>
    </row>
    <row r="239" spans="1:20" x14ac:dyDescent="0.2">
      <c r="A239" s="75" t="s">
        <v>82</v>
      </c>
      <c r="B239" s="20">
        <v>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813961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76">
        <v>813961</v>
      </c>
      <c r="T239" s="53"/>
    </row>
    <row r="240" spans="1:20" ht="13.2" x14ac:dyDescent="0.25">
      <c r="A240" s="64" t="s">
        <v>32</v>
      </c>
      <c r="B240" s="147">
        <v>39696973</v>
      </c>
      <c r="C240" s="147">
        <v>9002258</v>
      </c>
      <c r="D240" s="147">
        <v>878952</v>
      </c>
      <c r="E240" s="147">
        <v>1363934</v>
      </c>
      <c r="F240" s="147">
        <v>189174</v>
      </c>
      <c r="G240" s="147">
        <v>268254</v>
      </c>
      <c r="H240" s="147">
        <v>164271</v>
      </c>
      <c r="I240" s="147">
        <v>1811924</v>
      </c>
      <c r="J240" s="147">
        <v>1455373</v>
      </c>
      <c r="K240" s="147">
        <v>0</v>
      </c>
      <c r="L240" s="147">
        <v>2698077</v>
      </c>
      <c r="M240" s="147">
        <v>0</v>
      </c>
      <c r="N240" s="147">
        <v>2610367</v>
      </c>
      <c r="O240" s="147">
        <v>16074</v>
      </c>
      <c r="P240" s="148">
        <v>60155631</v>
      </c>
      <c r="T240" s="53"/>
    </row>
    <row r="241" spans="1:20" x14ac:dyDescent="0.2">
      <c r="A241" s="94" t="s">
        <v>134</v>
      </c>
      <c r="B241" s="20">
        <v>43414425</v>
      </c>
      <c r="C241" s="20">
        <v>9711348</v>
      </c>
      <c r="D241" s="20">
        <v>852368</v>
      </c>
      <c r="E241" s="20">
        <v>1363934</v>
      </c>
      <c r="F241" s="20">
        <v>189174</v>
      </c>
      <c r="G241" s="20">
        <v>268254</v>
      </c>
      <c r="H241" s="20">
        <v>164271</v>
      </c>
      <c r="I241" s="20">
        <v>1811924</v>
      </c>
      <c r="J241" s="20">
        <v>675519</v>
      </c>
      <c r="K241" s="20">
        <v>0</v>
      </c>
      <c r="L241" s="20">
        <v>2698077</v>
      </c>
      <c r="M241" s="20">
        <v>0</v>
      </c>
      <c r="N241" s="20">
        <v>3171862</v>
      </c>
      <c r="O241" s="20">
        <v>16074</v>
      </c>
      <c r="P241" s="76">
        <v>64337230</v>
      </c>
      <c r="T241" s="53"/>
    </row>
    <row r="242" spans="1:20" x14ac:dyDescent="0.2">
      <c r="A242" s="94" t="s">
        <v>94</v>
      </c>
      <c r="B242" s="20">
        <v>0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76">
        <v>0</v>
      </c>
      <c r="T242" s="53"/>
    </row>
    <row r="243" spans="1:20" x14ac:dyDescent="0.2">
      <c r="A243" s="75" t="s">
        <v>79</v>
      </c>
      <c r="B243" s="20">
        <v>0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76">
        <v>0</v>
      </c>
      <c r="T243" s="53"/>
    </row>
    <row r="244" spans="1:20" x14ac:dyDescent="0.2">
      <c r="A244" s="75" t="s">
        <v>80</v>
      </c>
      <c r="B244" s="20">
        <v>0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76">
        <v>0</v>
      </c>
      <c r="T244" s="53"/>
    </row>
    <row r="245" spans="1:20" x14ac:dyDescent="0.2">
      <c r="A245" s="75" t="s">
        <v>81</v>
      </c>
      <c r="B245" s="20">
        <v>-3717452</v>
      </c>
      <c r="C245" s="20">
        <v>-709090</v>
      </c>
      <c r="D245" s="20">
        <v>26584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-561495</v>
      </c>
      <c r="O245" s="20">
        <v>0</v>
      </c>
      <c r="P245" s="76">
        <v>-4961453</v>
      </c>
      <c r="T245" s="53"/>
    </row>
    <row r="246" spans="1:20" x14ac:dyDescent="0.2">
      <c r="A246" s="75" t="s">
        <v>82</v>
      </c>
      <c r="B246" s="20">
        <v>0</v>
      </c>
      <c r="C246" s="20">
        <v>0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779854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76">
        <v>779854</v>
      </c>
      <c r="T246" s="53"/>
    </row>
    <row r="247" spans="1:20" ht="13.2" x14ac:dyDescent="0.25">
      <c r="A247" s="64" t="s">
        <v>33</v>
      </c>
      <c r="B247" s="147">
        <v>5149793</v>
      </c>
      <c r="C247" s="147">
        <v>1167840</v>
      </c>
      <c r="D247" s="147">
        <v>114025</v>
      </c>
      <c r="E247" s="147">
        <v>176939</v>
      </c>
      <c r="F247" s="147">
        <v>24541</v>
      </c>
      <c r="G247" s="147">
        <v>34800</v>
      </c>
      <c r="H247" s="147">
        <v>64898</v>
      </c>
      <c r="I247" s="147">
        <v>394908</v>
      </c>
      <c r="J247" s="147">
        <v>1156851</v>
      </c>
      <c r="K247" s="147">
        <v>0</v>
      </c>
      <c r="L247" s="147">
        <v>58948</v>
      </c>
      <c r="M247" s="147">
        <v>0</v>
      </c>
      <c r="N247" s="147">
        <v>116836</v>
      </c>
      <c r="O247" s="147">
        <v>56</v>
      </c>
      <c r="P247" s="148">
        <v>8460435</v>
      </c>
      <c r="T247" s="53"/>
    </row>
    <row r="248" spans="1:20" x14ac:dyDescent="0.2">
      <c r="A248" s="94" t="s">
        <v>134</v>
      </c>
      <c r="B248" s="20">
        <v>5632049</v>
      </c>
      <c r="C248" s="20">
        <v>1259829</v>
      </c>
      <c r="D248" s="20">
        <v>110576</v>
      </c>
      <c r="E248" s="20">
        <v>176939</v>
      </c>
      <c r="F248" s="20">
        <v>24541</v>
      </c>
      <c r="G248" s="20">
        <v>34800</v>
      </c>
      <c r="H248" s="20">
        <v>64898</v>
      </c>
      <c r="I248" s="20">
        <v>394908</v>
      </c>
      <c r="J248" s="20">
        <v>536958</v>
      </c>
      <c r="K248" s="20">
        <v>0</v>
      </c>
      <c r="L248" s="20">
        <v>58948</v>
      </c>
      <c r="M248" s="20">
        <v>0</v>
      </c>
      <c r="N248" s="20">
        <v>141968</v>
      </c>
      <c r="O248" s="20">
        <v>56</v>
      </c>
      <c r="P248" s="76">
        <v>8436470</v>
      </c>
      <c r="T248" s="53"/>
    </row>
    <row r="249" spans="1:20" x14ac:dyDescent="0.2">
      <c r="A249" s="94" t="s">
        <v>94</v>
      </c>
      <c r="B249" s="20">
        <v>0</v>
      </c>
      <c r="C249" s="20">
        <v>0</v>
      </c>
      <c r="D249" s="20">
        <v>0</v>
      </c>
      <c r="E249" s="20">
        <v>0</v>
      </c>
      <c r="F249" s="20">
        <v>0</v>
      </c>
      <c r="G249" s="20">
        <v>0</v>
      </c>
      <c r="H249" s="20">
        <v>0</v>
      </c>
      <c r="I249" s="20">
        <v>0</v>
      </c>
      <c r="J249" s="20">
        <v>0</v>
      </c>
      <c r="K249" s="20">
        <v>0</v>
      </c>
      <c r="L249" s="20">
        <v>0</v>
      </c>
      <c r="M249" s="20">
        <v>0</v>
      </c>
      <c r="N249" s="20">
        <v>0</v>
      </c>
      <c r="O249" s="20">
        <v>0</v>
      </c>
      <c r="P249" s="76">
        <v>0</v>
      </c>
      <c r="T249" s="53"/>
    </row>
    <row r="250" spans="1:20" x14ac:dyDescent="0.2">
      <c r="A250" s="75" t="s">
        <v>79</v>
      </c>
      <c r="B250" s="20">
        <v>0</v>
      </c>
      <c r="C250" s="20">
        <v>0</v>
      </c>
      <c r="D250" s="20">
        <v>0</v>
      </c>
      <c r="E250" s="20">
        <v>0</v>
      </c>
      <c r="F250" s="20">
        <v>0</v>
      </c>
      <c r="G250" s="20">
        <v>0</v>
      </c>
      <c r="H250" s="20">
        <v>0</v>
      </c>
      <c r="I250" s="20">
        <v>0</v>
      </c>
      <c r="J250" s="20">
        <v>0</v>
      </c>
      <c r="K250" s="20">
        <v>0</v>
      </c>
      <c r="L250" s="20">
        <v>0</v>
      </c>
      <c r="M250" s="20">
        <v>0</v>
      </c>
      <c r="N250" s="20">
        <v>0</v>
      </c>
      <c r="O250" s="20">
        <v>0</v>
      </c>
      <c r="P250" s="76">
        <v>0</v>
      </c>
      <c r="T250" s="53"/>
    </row>
    <row r="251" spans="1:20" x14ac:dyDescent="0.2">
      <c r="A251" s="75" t="s">
        <v>80</v>
      </c>
      <c r="B251" s="20">
        <v>0</v>
      </c>
      <c r="C251" s="20">
        <v>0</v>
      </c>
      <c r="D251" s="20">
        <v>0</v>
      </c>
      <c r="E251" s="20">
        <v>0</v>
      </c>
      <c r="F251" s="20">
        <v>0</v>
      </c>
      <c r="G251" s="20">
        <v>0</v>
      </c>
      <c r="H251" s="20">
        <v>0</v>
      </c>
      <c r="I251" s="20">
        <v>0</v>
      </c>
      <c r="J251" s="20">
        <v>0</v>
      </c>
      <c r="K251" s="20">
        <v>0</v>
      </c>
      <c r="L251" s="20">
        <v>0</v>
      </c>
      <c r="M251" s="20">
        <v>0</v>
      </c>
      <c r="N251" s="20">
        <v>0</v>
      </c>
      <c r="O251" s="20">
        <v>0</v>
      </c>
      <c r="P251" s="76">
        <v>0</v>
      </c>
      <c r="T251" s="53"/>
    </row>
    <row r="252" spans="1:20" x14ac:dyDescent="0.2">
      <c r="A252" s="75" t="s">
        <v>81</v>
      </c>
      <c r="B252" s="20">
        <v>-482256</v>
      </c>
      <c r="C252" s="20">
        <v>-91989</v>
      </c>
      <c r="D252" s="20">
        <v>3449</v>
      </c>
      <c r="E252" s="20">
        <v>0</v>
      </c>
      <c r="F252" s="20">
        <v>0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M252" s="20">
        <v>0</v>
      </c>
      <c r="N252" s="20">
        <v>-25132</v>
      </c>
      <c r="O252" s="20">
        <v>0</v>
      </c>
      <c r="P252" s="76">
        <v>-595928</v>
      </c>
      <c r="T252" s="53"/>
    </row>
    <row r="253" spans="1:20" x14ac:dyDescent="0.2">
      <c r="A253" s="75" t="s">
        <v>82</v>
      </c>
      <c r="B253" s="20">
        <v>0</v>
      </c>
      <c r="C253" s="20">
        <v>0</v>
      </c>
      <c r="D253" s="20">
        <v>0</v>
      </c>
      <c r="E253" s="20">
        <v>0</v>
      </c>
      <c r="F253" s="20">
        <v>0</v>
      </c>
      <c r="G253" s="20">
        <v>0</v>
      </c>
      <c r="H253" s="20">
        <v>0</v>
      </c>
      <c r="I253" s="20">
        <v>0</v>
      </c>
      <c r="J253" s="20">
        <v>619893</v>
      </c>
      <c r="K253" s="20">
        <v>0</v>
      </c>
      <c r="L253" s="20">
        <v>0</v>
      </c>
      <c r="M253" s="20">
        <v>0</v>
      </c>
      <c r="N253" s="20">
        <v>0</v>
      </c>
      <c r="O253" s="20">
        <v>0</v>
      </c>
      <c r="P253" s="76">
        <v>619893</v>
      </c>
      <c r="T253" s="53"/>
    </row>
    <row r="254" spans="1:20" ht="13.2" x14ac:dyDescent="0.25">
      <c r="A254" s="64" t="s">
        <v>34</v>
      </c>
      <c r="B254" s="147">
        <v>15891087</v>
      </c>
      <c r="C254" s="147">
        <v>3603688</v>
      </c>
      <c r="D254" s="147">
        <v>351852</v>
      </c>
      <c r="E254" s="147">
        <v>545996</v>
      </c>
      <c r="F254" s="147">
        <v>75728</v>
      </c>
      <c r="G254" s="147">
        <v>107385</v>
      </c>
      <c r="H254" s="147">
        <v>164271</v>
      </c>
      <c r="I254" s="147">
        <v>897782</v>
      </c>
      <c r="J254" s="147">
        <v>1278136</v>
      </c>
      <c r="K254" s="147">
        <v>0</v>
      </c>
      <c r="L254" s="147">
        <v>-8777</v>
      </c>
      <c r="M254" s="147">
        <v>0</v>
      </c>
      <c r="N254" s="147">
        <v>980199</v>
      </c>
      <c r="O254" s="147">
        <v>943</v>
      </c>
      <c r="P254" s="148">
        <v>23888290</v>
      </c>
      <c r="T254" s="53"/>
    </row>
    <row r="255" spans="1:20" x14ac:dyDescent="0.2">
      <c r="A255" s="94" t="s">
        <v>134</v>
      </c>
      <c r="B255" s="20">
        <v>17379219</v>
      </c>
      <c r="C255" s="20">
        <v>3887544</v>
      </c>
      <c r="D255" s="20">
        <v>341210</v>
      </c>
      <c r="E255" s="20">
        <v>545996</v>
      </c>
      <c r="F255" s="20">
        <v>75728</v>
      </c>
      <c r="G255" s="20">
        <v>107385</v>
      </c>
      <c r="H255" s="20">
        <v>164271</v>
      </c>
      <c r="I255" s="20">
        <v>897782</v>
      </c>
      <c r="J255" s="20">
        <v>593253</v>
      </c>
      <c r="K255" s="20">
        <v>0</v>
      </c>
      <c r="L255" s="20">
        <v>-8777</v>
      </c>
      <c r="M255" s="20">
        <v>0</v>
      </c>
      <c r="N255" s="20">
        <v>1191042</v>
      </c>
      <c r="O255" s="20">
        <v>943</v>
      </c>
      <c r="P255" s="76">
        <v>25175596</v>
      </c>
      <c r="T255" s="53"/>
    </row>
    <row r="256" spans="1:20" x14ac:dyDescent="0.2">
      <c r="A256" s="94" t="s">
        <v>94</v>
      </c>
      <c r="B256" s="20">
        <v>0</v>
      </c>
      <c r="C256" s="20">
        <v>0</v>
      </c>
      <c r="D256" s="20">
        <v>0</v>
      </c>
      <c r="E256" s="20">
        <v>0</v>
      </c>
      <c r="F256" s="20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0</v>
      </c>
      <c r="L256" s="20">
        <v>0</v>
      </c>
      <c r="M256" s="20">
        <v>0</v>
      </c>
      <c r="N256" s="20">
        <v>0</v>
      </c>
      <c r="O256" s="20">
        <v>0</v>
      </c>
      <c r="P256" s="76">
        <v>0</v>
      </c>
      <c r="T256" s="53"/>
    </row>
    <row r="257" spans="1:20" x14ac:dyDescent="0.2">
      <c r="A257" s="75" t="s">
        <v>79</v>
      </c>
      <c r="B257" s="20">
        <v>0</v>
      </c>
      <c r="C257" s="20">
        <v>0</v>
      </c>
      <c r="D257" s="20">
        <v>0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76">
        <v>0</v>
      </c>
      <c r="T257" s="53"/>
    </row>
    <row r="258" spans="1:20" x14ac:dyDescent="0.2">
      <c r="A258" s="75" t="s">
        <v>80</v>
      </c>
      <c r="B258" s="20">
        <v>0</v>
      </c>
      <c r="C258" s="20">
        <v>0</v>
      </c>
      <c r="D258" s="20">
        <v>0</v>
      </c>
      <c r="E258" s="20">
        <v>0</v>
      </c>
      <c r="F258" s="20">
        <v>0</v>
      </c>
      <c r="G258" s="20">
        <v>0</v>
      </c>
      <c r="H258" s="20">
        <v>0</v>
      </c>
      <c r="I258" s="20">
        <v>0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76">
        <v>0</v>
      </c>
      <c r="T258" s="53"/>
    </row>
    <row r="259" spans="1:20" x14ac:dyDescent="0.2">
      <c r="A259" s="75" t="s">
        <v>81</v>
      </c>
      <c r="B259" s="20">
        <v>-1488132</v>
      </c>
      <c r="C259" s="20">
        <v>-283856</v>
      </c>
      <c r="D259" s="20">
        <v>10642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-210843</v>
      </c>
      <c r="O259" s="20">
        <v>0</v>
      </c>
      <c r="P259" s="76">
        <v>-1972189</v>
      </c>
      <c r="T259" s="53"/>
    </row>
    <row r="260" spans="1:20" x14ac:dyDescent="0.2">
      <c r="A260" s="75" t="s">
        <v>82</v>
      </c>
      <c r="B260" s="20">
        <v>0</v>
      </c>
      <c r="C260" s="20">
        <v>0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684883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76">
        <v>684883</v>
      </c>
      <c r="T260" s="53"/>
    </row>
    <row r="261" spans="1:20" ht="13.2" x14ac:dyDescent="0.25">
      <c r="A261" s="64" t="s">
        <v>35</v>
      </c>
      <c r="B261" s="147">
        <v>3687753</v>
      </c>
      <c r="C261" s="147">
        <v>836330</v>
      </c>
      <c r="D261" s="147">
        <v>81656</v>
      </c>
      <c r="E261" s="147">
        <v>126707</v>
      </c>
      <c r="F261" s="147">
        <v>17575</v>
      </c>
      <c r="G261" s="147">
        <v>24921</v>
      </c>
      <c r="H261" s="147">
        <v>64898</v>
      </c>
      <c r="I261" s="147">
        <v>274686</v>
      </c>
      <c r="J261" s="147">
        <v>970105</v>
      </c>
      <c r="K261" s="147">
        <v>0</v>
      </c>
      <c r="L261" s="147">
        <v>61026</v>
      </c>
      <c r="M261" s="147">
        <v>0</v>
      </c>
      <c r="N261" s="147">
        <v>11645</v>
      </c>
      <c r="O261" s="147">
        <v>0</v>
      </c>
      <c r="P261" s="148">
        <v>6157302</v>
      </c>
      <c r="T261" s="53"/>
    </row>
    <row r="262" spans="1:20" x14ac:dyDescent="0.2">
      <c r="A262" s="94" t="s">
        <v>134</v>
      </c>
      <c r="B262" s="20">
        <v>4033096</v>
      </c>
      <c r="C262" s="20">
        <v>902206</v>
      </c>
      <c r="D262" s="20">
        <v>79186</v>
      </c>
      <c r="E262" s="20">
        <v>126707</v>
      </c>
      <c r="F262" s="20">
        <v>17575</v>
      </c>
      <c r="G262" s="20">
        <v>24921</v>
      </c>
      <c r="H262" s="20">
        <v>64898</v>
      </c>
      <c r="I262" s="20">
        <v>274686</v>
      </c>
      <c r="J262" s="20">
        <v>450279</v>
      </c>
      <c r="K262" s="20">
        <v>0</v>
      </c>
      <c r="L262" s="20">
        <v>61026</v>
      </c>
      <c r="M262" s="20">
        <v>0</v>
      </c>
      <c r="N262" s="20">
        <v>14150</v>
      </c>
      <c r="O262" s="20">
        <v>0</v>
      </c>
      <c r="P262" s="76">
        <v>6048730</v>
      </c>
      <c r="T262" s="53"/>
    </row>
    <row r="263" spans="1:20" x14ac:dyDescent="0.2">
      <c r="A263" s="94" t="s">
        <v>94</v>
      </c>
      <c r="B263" s="20">
        <v>0</v>
      </c>
      <c r="C263" s="20">
        <v>0</v>
      </c>
      <c r="D263" s="20">
        <v>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76">
        <v>0</v>
      </c>
      <c r="T263" s="53"/>
    </row>
    <row r="264" spans="1:20" x14ac:dyDescent="0.2">
      <c r="A264" s="75" t="s">
        <v>79</v>
      </c>
      <c r="B264" s="20">
        <v>0</v>
      </c>
      <c r="C264" s="20">
        <v>0</v>
      </c>
      <c r="D264" s="20">
        <v>0</v>
      </c>
      <c r="E264" s="20">
        <v>0</v>
      </c>
      <c r="F264" s="20">
        <v>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M264" s="20">
        <v>0</v>
      </c>
      <c r="N264" s="20">
        <v>0</v>
      </c>
      <c r="O264" s="20">
        <v>0</v>
      </c>
      <c r="P264" s="76">
        <v>0</v>
      </c>
      <c r="T264" s="53"/>
    </row>
    <row r="265" spans="1:20" x14ac:dyDescent="0.2">
      <c r="A265" s="75" t="s">
        <v>80</v>
      </c>
      <c r="B265" s="20">
        <v>0</v>
      </c>
      <c r="C265" s="20">
        <v>0</v>
      </c>
      <c r="D265" s="20">
        <v>0</v>
      </c>
      <c r="E265" s="20">
        <v>0</v>
      </c>
      <c r="F265" s="20">
        <v>0</v>
      </c>
      <c r="G265" s="20">
        <v>0</v>
      </c>
      <c r="H265" s="20">
        <v>0</v>
      </c>
      <c r="I265" s="20">
        <v>0</v>
      </c>
      <c r="J265" s="20">
        <v>0</v>
      </c>
      <c r="K265" s="20">
        <v>0</v>
      </c>
      <c r="L265" s="20">
        <v>0</v>
      </c>
      <c r="M265" s="20">
        <v>0</v>
      </c>
      <c r="N265" s="20">
        <v>0</v>
      </c>
      <c r="O265" s="20">
        <v>0</v>
      </c>
      <c r="P265" s="76">
        <v>0</v>
      </c>
      <c r="T265" s="53"/>
    </row>
    <row r="266" spans="1:20" x14ac:dyDescent="0.2">
      <c r="A266" s="75" t="s">
        <v>81</v>
      </c>
      <c r="B266" s="20">
        <v>-345343</v>
      </c>
      <c r="C266" s="20">
        <v>-65876</v>
      </c>
      <c r="D266" s="20">
        <v>2470</v>
      </c>
      <c r="E266" s="20">
        <v>0</v>
      </c>
      <c r="F266" s="2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20">
        <v>0</v>
      </c>
      <c r="N266" s="20">
        <v>-2505</v>
      </c>
      <c r="O266" s="20">
        <v>0</v>
      </c>
      <c r="P266" s="76">
        <v>-411254</v>
      </c>
      <c r="T266" s="53"/>
    </row>
    <row r="267" spans="1:20" x14ac:dyDescent="0.2">
      <c r="A267" s="75" t="s">
        <v>82</v>
      </c>
      <c r="B267" s="20">
        <v>0</v>
      </c>
      <c r="C267" s="20">
        <v>0</v>
      </c>
      <c r="D267" s="20">
        <v>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519826</v>
      </c>
      <c r="K267" s="20">
        <v>0</v>
      </c>
      <c r="L267" s="20">
        <v>0</v>
      </c>
      <c r="M267" s="20">
        <v>0</v>
      </c>
      <c r="N267" s="20">
        <v>0</v>
      </c>
      <c r="O267" s="20">
        <v>0</v>
      </c>
      <c r="P267" s="76">
        <v>519826</v>
      </c>
      <c r="T267" s="53"/>
    </row>
    <row r="268" spans="1:20" ht="13.2" x14ac:dyDescent="0.25">
      <c r="A268" s="64" t="s">
        <v>36</v>
      </c>
      <c r="B268" s="147">
        <v>9056609</v>
      </c>
      <c r="C268" s="147">
        <v>2053806</v>
      </c>
      <c r="D268" s="147">
        <v>200527</v>
      </c>
      <c r="E268" s="147">
        <v>311173</v>
      </c>
      <c r="F268" s="147">
        <v>43159</v>
      </c>
      <c r="G268" s="147">
        <v>61200</v>
      </c>
      <c r="H268" s="147">
        <v>64898</v>
      </c>
      <c r="I268" s="147">
        <v>677250</v>
      </c>
      <c r="J268" s="147">
        <v>1555066</v>
      </c>
      <c r="K268" s="147">
        <v>8</v>
      </c>
      <c r="L268" s="147">
        <v>243224</v>
      </c>
      <c r="M268" s="147">
        <v>0</v>
      </c>
      <c r="N268" s="147">
        <v>422064</v>
      </c>
      <c r="O268" s="147">
        <v>612</v>
      </c>
      <c r="P268" s="148">
        <v>14689596</v>
      </c>
      <c r="T268" s="53"/>
    </row>
    <row r="269" spans="1:20" x14ac:dyDescent="0.2">
      <c r="A269" s="94" t="s">
        <v>134</v>
      </c>
      <c r="B269" s="20">
        <v>9904722</v>
      </c>
      <c r="C269" s="20">
        <v>2215580</v>
      </c>
      <c r="D269" s="20">
        <v>194462</v>
      </c>
      <c r="E269" s="20">
        <v>311173</v>
      </c>
      <c r="F269" s="20">
        <v>43159</v>
      </c>
      <c r="G269" s="20">
        <v>61200</v>
      </c>
      <c r="H269" s="20">
        <v>64898</v>
      </c>
      <c r="I269" s="20">
        <v>677250</v>
      </c>
      <c r="J269" s="20">
        <v>721791</v>
      </c>
      <c r="K269" s="20">
        <v>8</v>
      </c>
      <c r="L269" s="20">
        <v>243224</v>
      </c>
      <c r="M269" s="20">
        <v>0</v>
      </c>
      <c r="N269" s="20">
        <v>512851</v>
      </c>
      <c r="O269" s="20">
        <v>612</v>
      </c>
      <c r="P269" s="76">
        <v>14950930</v>
      </c>
      <c r="T269" s="53"/>
    </row>
    <row r="270" spans="1:20" x14ac:dyDescent="0.2">
      <c r="A270" s="94" t="s">
        <v>94</v>
      </c>
      <c r="B270" s="20">
        <v>0</v>
      </c>
      <c r="C270" s="20">
        <v>0</v>
      </c>
      <c r="D270" s="20">
        <v>0</v>
      </c>
      <c r="E270" s="20">
        <v>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76">
        <v>0</v>
      </c>
      <c r="T270" s="53"/>
    </row>
    <row r="271" spans="1:20" x14ac:dyDescent="0.2">
      <c r="A271" s="75" t="s">
        <v>79</v>
      </c>
      <c r="B271" s="20">
        <v>0</v>
      </c>
      <c r="C271" s="20">
        <v>0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76">
        <v>0</v>
      </c>
      <c r="T271" s="53"/>
    </row>
    <row r="272" spans="1:20" x14ac:dyDescent="0.2">
      <c r="A272" s="75" t="s">
        <v>80</v>
      </c>
      <c r="B272" s="20">
        <v>0</v>
      </c>
      <c r="C272" s="20">
        <v>0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76">
        <v>0</v>
      </c>
      <c r="T272" s="53"/>
    </row>
    <row r="273" spans="1:20" x14ac:dyDescent="0.2">
      <c r="A273" s="75" t="s">
        <v>81</v>
      </c>
      <c r="B273" s="20">
        <v>-848113</v>
      </c>
      <c r="C273" s="20">
        <v>-161774</v>
      </c>
      <c r="D273" s="20">
        <v>6065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-90787</v>
      </c>
      <c r="O273" s="20">
        <v>0</v>
      </c>
      <c r="P273" s="76">
        <v>-1094609</v>
      </c>
      <c r="T273" s="53"/>
    </row>
    <row r="274" spans="1:20" x14ac:dyDescent="0.2">
      <c r="A274" s="75" t="s">
        <v>82</v>
      </c>
      <c r="B274" s="20">
        <v>0</v>
      </c>
      <c r="C274" s="20">
        <v>0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833275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76">
        <v>833275</v>
      </c>
      <c r="T274" s="53"/>
    </row>
    <row r="275" spans="1:20" ht="13.2" x14ac:dyDescent="0.25">
      <c r="A275" s="64" t="s">
        <v>37</v>
      </c>
      <c r="B275" s="147">
        <v>81343928</v>
      </c>
      <c r="C275" s="147">
        <v>18446721</v>
      </c>
      <c r="D275" s="147">
        <v>1801079</v>
      </c>
      <c r="E275" s="147">
        <v>2794865</v>
      </c>
      <c r="F275" s="147">
        <v>387641</v>
      </c>
      <c r="G275" s="147">
        <v>549684</v>
      </c>
      <c r="H275" s="147">
        <v>64898</v>
      </c>
      <c r="I275" s="147">
        <v>3538062</v>
      </c>
      <c r="J275" s="147">
        <v>1321396</v>
      </c>
      <c r="K275" s="147">
        <v>0</v>
      </c>
      <c r="L275" s="147">
        <v>12586194</v>
      </c>
      <c r="M275" s="147">
        <v>0</v>
      </c>
      <c r="N275" s="147">
        <v>5416716</v>
      </c>
      <c r="O275" s="147">
        <v>732751</v>
      </c>
      <c r="P275" s="148">
        <v>128983935</v>
      </c>
      <c r="T275" s="53"/>
    </row>
    <row r="276" spans="1:20" x14ac:dyDescent="0.2">
      <c r="A276" s="94" t="s">
        <v>134</v>
      </c>
      <c r="B276" s="20">
        <v>88961439</v>
      </c>
      <c r="C276" s="20">
        <v>19899734</v>
      </c>
      <c r="D276" s="20">
        <v>1746605</v>
      </c>
      <c r="E276" s="20">
        <v>2794865</v>
      </c>
      <c r="F276" s="20">
        <v>387641</v>
      </c>
      <c r="G276" s="20">
        <v>549684</v>
      </c>
      <c r="H276" s="20">
        <v>64898</v>
      </c>
      <c r="I276" s="20">
        <v>3538062</v>
      </c>
      <c r="J276" s="20">
        <v>613332</v>
      </c>
      <c r="K276" s="20">
        <v>0</v>
      </c>
      <c r="L276" s="20">
        <v>12586194</v>
      </c>
      <c r="M276" s="20">
        <v>0</v>
      </c>
      <c r="N276" s="20">
        <v>6581862</v>
      </c>
      <c r="O276" s="20">
        <v>732751</v>
      </c>
      <c r="P276" s="76">
        <v>138457067</v>
      </c>
      <c r="T276" s="53"/>
    </row>
    <row r="277" spans="1:20" x14ac:dyDescent="0.2">
      <c r="A277" s="94" t="s">
        <v>94</v>
      </c>
      <c r="B277" s="20">
        <v>0</v>
      </c>
      <c r="C277" s="20">
        <v>0</v>
      </c>
      <c r="D277" s="20">
        <v>0</v>
      </c>
      <c r="E277" s="20">
        <v>0</v>
      </c>
      <c r="F277" s="2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L277" s="20">
        <v>0</v>
      </c>
      <c r="M277" s="20">
        <v>0</v>
      </c>
      <c r="N277" s="20">
        <v>0</v>
      </c>
      <c r="O277" s="20">
        <v>0</v>
      </c>
      <c r="P277" s="76">
        <v>0</v>
      </c>
      <c r="T277" s="53"/>
    </row>
    <row r="278" spans="1:20" x14ac:dyDescent="0.2">
      <c r="A278" s="75" t="s">
        <v>79</v>
      </c>
      <c r="B278" s="20">
        <v>0</v>
      </c>
      <c r="C278" s="20">
        <v>0</v>
      </c>
      <c r="D278" s="20">
        <v>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M278" s="20">
        <v>0</v>
      </c>
      <c r="N278" s="20">
        <v>0</v>
      </c>
      <c r="O278" s="20">
        <v>0</v>
      </c>
      <c r="P278" s="76">
        <v>0</v>
      </c>
      <c r="T278" s="53"/>
    </row>
    <row r="279" spans="1:20" x14ac:dyDescent="0.2">
      <c r="A279" s="75" t="s">
        <v>80</v>
      </c>
      <c r="B279" s="20">
        <v>0</v>
      </c>
      <c r="C279" s="20">
        <v>0</v>
      </c>
      <c r="D279" s="20">
        <v>0</v>
      </c>
      <c r="E279" s="20">
        <v>0</v>
      </c>
      <c r="F279" s="2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M279" s="20">
        <v>0</v>
      </c>
      <c r="N279" s="20">
        <v>0</v>
      </c>
      <c r="O279" s="20">
        <v>0</v>
      </c>
      <c r="P279" s="76">
        <v>0</v>
      </c>
      <c r="T279" s="53"/>
    </row>
    <row r="280" spans="1:20" x14ac:dyDescent="0.2">
      <c r="A280" s="75" t="s">
        <v>81</v>
      </c>
      <c r="B280" s="20">
        <v>-7617511</v>
      </c>
      <c r="C280" s="20">
        <v>-1453013</v>
      </c>
      <c r="D280" s="20">
        <v>54474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-1165146</v>
      </c>
      <c r="O280" s="20">
        <v>0</v>
      </c>
      <c r="P280" s="76">
        <v>-10181196</v>
      </c>
      <c r="T280" s="53"/>
    </row>
    <row r="281" spans="1:20" x14ac:dyDescent="0.2">
      <c r="A281" s="75" t="s">
        <v>82</v>
      </c>
      <c r="B281" s="20">
        <v>0</v>
      </c>
      <c r="C281" s="20">
        <v>0</v>
      </c>
      <c r="D281" s="20">
        <v>0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708064</v>
      </c>
      <c r="K281" s="20">
        <v>0</v>
      </c>
      <c r="L281" s="20">
        <v>0</v>
      </c>
      <c r="M281" s="20">
        <v>0</v>
      </c>
      <c r="N281" s="20">
        <v>0</v>
      </c>
      <c r="O281" s="20">
        <v>0</v>
      </c>
      <c r="P281" s="76">
        <v>708064</v>
      </c>
      <c r="T281" s="53"/>
    </row>
    <row r="282" spans="1:20" ht="13.2" x14ac:dyDescent="0.25">
      <c r="A282" s="64" t="s">
        <v>38</v>
      </c>
      <c r="B282" s="147">
        <v>10177944</v>
      </c>
      <c r="C282" s="147">
        <v>2308097</v>
      </c>
      <c r="D282" s="147">
        <v>225356</v>
      </c>
      <c r="E282" s="147">
        <v>349701</v>
      </c>
      <c r="F282" s="147">
        <v>48503</v>
      </c>
      <c r="G282" s="147">
        <v>68778</v>
      </c>
      <c r="H282" s="147">
        <v>64898</v>
      </c>
      <c r="I282" s="147">
        <v>748334</v>
      </c>
      <c r="J282" s="147">
        <v>1637226</v>
      </c>
      <c r="K282" s="147">
        <v>0</v>
      </c>
      <c r="L282" s="147">
        <v>2334629</v>
      </c>
      <c r="M282" s="147">
        <v>0</v>
      </c>
      <c r="N282" s="147">
        <v>695711</v>
      </c>
      <c r="O282" s="147">
        <v>903</v>
      </c>
      <c r="P282" s="148">
        <v>18660080</v>
      </c>
      <c r="T282" s="53"/>
    </row>
    <row r="283" spans="1:20" x14ac:dyDescent="0.2">
      <c r="A283" s="94" t="s">
        <v>134</v>
      </c>
      <c r="B283" s="20">
        <v>11131065</v>
      </c>
      <c r="C283" s="20">
        <v>2489901</v>
      </c>
      <c r="D283" s="20">
        <v>218540</v>
      </c>
      <c r="E283" s="20">
        <v>349701</v>
      </c>
      <c r="F283" s="20">
        <v>48503</v>
      </c>
      <c r="G283" s="20">
        <v>68778</v>
      </c>
      <c r="H283" s="20">
        <v>64898</v>
      </c>
      <c r="I283" s="20">
        <v>748334</v>
      </c>
      <c r="J283" s="20">
        <v>759927</v>
      </c>
      <c r="K283" s="20">
        <v>0</v>
      </c>
      <c r="L283" s="20">
        <v>2334629</v>
      </c>
      <c r="M283" s="20">
        <v>0</v>
      </c>
      <c r="N283" s="20">
        <v>845360</v>
      </c>
      <c r="O283" s="20">
        <v>903</v>
      </c>
      <c r="P283" s="76">
        <v>19060539</v>
      </c>
      <c r="T283" s="53"/>
    </row>
    <row r="284" spans="1:20" x14ac:dyDescent="0.2">
      <c r="A284" s="94" t="s">
        <v>94</v>
      </c>
      <c r="B284" s="20">
        <v>0</v>
      </c>
      <c r="C284" s="20">
        <v>0</v>
      </c>
      <c r="D284" s="20">
        <v>0</v>
      </c>
      <c r="E284" s="20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76">
        <v>0</v>
      </c>
      <c r="T284" s="53"/>
    </row>
    <row r="285" spans="1:20" x14ac:dyDescent="0.2">
      <c r="A285" s="75" t="s">
        <v>79</v>
      </c>
      <c r="B285" s="20">
        <v>0</v>
      </c>
      <c r="C285" s="20">
        <v>0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76">
        <v>0</v>
      </c>
      <c r="T285" s="53"/>
    </row>
    <row r="286" spans="1:20" x14ac:dyDescent="0.2">
      <c r="A286" s="75" t="s">
        <v>80</v>
      </c>
      <c r="B286" s="20">
        <v>0</v>
      </c>
      <c r="C286" s="20">
        <v>0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76">
        <v>0</v>
      </c>
      <c r="T286" s="53"/>
    </row>
    <row r="287" spans="1:20" x14ac:dyDescent="0.2">
      <c r="A287" s="75" t="s">
        <v>81</v>
      </c>
      <c r="B287" s="20">
        <v>-953121</v>
      </c>
      <c r="C287" s="20">
        <v>-181804</v>
      </c>
      <c r="D287" s="20">
        <v>6816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-149649</v>
      </c>
      <c r="O287" s="20">
        <v>0</v>
      </c>
      <c r="P287" s="76">
        <v>-1277758</v>
      </c>
      <c r="T287" s="53"/>
    </row>
    <row r="288" spans="1:20" x14ac:dyDescent="0.2">
      <c r="A288" s="75" t="s">
        <v>82</v>
      </c>
      <c r="B288" s="20">
        <v>0</v>
      </c>
      <c r="C288" s="20">
        <v>0</v>
      </c>
      <c r="D288" s="20">
        <v>0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877299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76">
        <v>877299</v>
      </c>
      <c r="T288" s="53"/>
    </row>
    <row r="289" spans="1:20" ht="13.2" x14ac:dyDescent="0.25">
      <c r="A289" s="64" t="s">
        <v>39</v>
      </c>
      <c r="B289" s="147">
        <v>19778743</v>
      </c>
      <c r="C289" s="147">
        <v>4485313</v>
      </c>
      <c r="D289" s="147">
        <v>437931</v>
      </c>
      <c r="E289" s="147">
        <v>679570</v>
      </c>
      <c r="F289" s="147">
        <v>94255</v>
      </c>
      <c r="G289" s="147">
        <v>133656</v>
      </c>
      <c r="H289" s="147">
        <v>164270</v>
      </c>
      <c r="I289" s="147">
        <v>1005351</v>
      </c>
      <c r="J289" s="147">
        <v>1333838</v>
      </c>
      <c r="K289" s="147">
        <v>0</v>
      </c>
      <c r="L289" s="147">
        <v>1240381</v>
      </c>
      <c r="M289" s="147">
        <v>0</v>
      </c>
      <c r="N289" s="147">
        <v>998555</v>
      </c>
      <c r="O289" s="147">
        <v>1086</v>
      </c>
      <c r="P289" s="148">
        <v>30352949</v>
      </c>
      <c r="T289" s="53"/>
    </row>
    <row r="290" spans="1:20" x14ac:dyDescent="0.2">
      <c r="A290" s="94" t="s">
        <v>134</v>
      </c>
      <c r="B290" s="20">
        <v>21630938</v>
      </c>
      <c r="C290" s="20">
        <v>4838612</v>
      </c>
      <c r="D290" s="20">
        <v>424686</v>
      </c>
      <c r="E290" s="20">
        <v>679570</v>
      </c>
      <c r="F290" s="20">
        <v>94255</v>
      </c>
      <c r="G290" s="20">
        <v>133656</v>
      </c>
      <c r="H290" s="20">
        <v>164270</v>
      </c>
      <c r="I290" s="20">
        <v>1005351</v>
      </c>
      <c r="J290" s="20">
        <v>619107</v>
      </c>
      <c r="K290" s="20">
        <v>0</v>
      </c>
      <c r="L290" s="20">
        <v>1240381</v>
      </c>
      <c r="M290" s="20">
        <v>0</v>
      </c>
      <c r="N290" s="20">
        <v>1213346</v>
      </c>
      <c r="O290" s="20">
        <v>1086</v>
      </c>
      <c r="P290" s="76">
        <v>32045258</v>
      </c>
      <c r="T290" s="53"/>
    </row>
    <row r="291" spans="1:20" x14ac:dyDescent="0.2">
      <c r="A291" s="94" t="s">
        <v>94</v>
      </c>
      <c r="B291" s="20">
        <v>0</v>
      </c>
      <c r="C291" s="20">
        <v>0</v>
      </c>
      <c r="D291" s="20">
        <v>0</v>
      </c>
      <c r="E291" s="20">
        <v>0</v>
      </c>
      <c r="F291" s="20">
        <v>0</v>
      </c>
      <c r="G291" s="20">
        <v>0</v>
      </c>
      <c r="H291" s="20">
        <v>0</v>
      </c>
      <c r="I291" s="20">
        <v>0</v>
      </c>
      <c r="J291" s="20">
        <v>0</v>
      </c>
      <c r="K291" s="20">
        <v>0</v>
      </c>
      <c r="L291" s="20">
        <v>0</v>
      </c>
      <c r="M291" s="20">
        <v>0</v>
      </c>
      <c r="N291" s="20">
        <v>0</v>
      </c>
      <c r="O291" s="20">
        <v>0</v>
      </c>
      <c r="P291" s="76">
        <v>0</v>
      </c>
      <c r="T291" s="53"/>
    </row>
    <row r="292" spans="1:20" x14ac:dyDescent="0.2">
      <c r="A292" s="75" t="s">
        <v>79</v>
      </c>
      <c r="B292" s="20">
        <v>0</v>
      </c>
      <c r="C292" s="20">
        <v>0</v>
      </c>
      <c r="D292" s="20">
        <v>0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0">
        <v>0</v>
      </c>
      <c r="P292" s="76">
        <v>0</v>
      </c>
      <c r="T292" s="53"/>
    </row>
    <row r="293" spans="1:20" x14ac:dyDescent="0.2">
      <c r="A293" s="75" t="s">
        <v>80</v>
      </c>
      <c r="B293" s="20">
        <v>0</v>
      </c>
      <c r="C293" s="20">
        <v>0</v>
      </c>
      <c r="D293" s="20">
        <v>0</v>
      </c>
      <c r="E293" s="20">
        <v>0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M293" s="20">
        <v>0</v>
      </c>
      <c r="N293" s="20">
        <v>0</v>
      </c>
      <c r="O293" s="20">
        <v>0</v>
      </c>
      <c r="P293" s="76">
        <v>0</v>
      </c>
      <c r="T293" s="53"/>
    </row>
    <row r="294" spans="1:20" x14ac:dyDescent="0.2">
      <c r="A294" s="75" t="s">
        <v>81</v>
      </c>
      <c r="B294" s="20">
        <v>-1852195</v>
      </c>
      <c r="C294" s="20">
        <v>-353299</v>
      </c>
      <c r="D294" s="20">
        <v>13245</v>
      </c>
      <c r="E294" s="20">
        <v>0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L294" s="20">
        <v>0</v>
      </c>
      <c r="M294" s="20">
        <v>0</v>
      </c>
      <c r="N294" s="20">
        <v>-214791</v>
      </c>
      <c r="O294" s="20">
        <v>0</v>
      </c>
      <c r="P294" s="76">
        <v>-2407040</v>
      </c>
      <c r="T294" s="53"/>
    </row>
    <row r="295" spans="1:20" x14ac:dyDescent="0.2">
      <c r="A295" s="75" t="s">
        <v>82</v>
      </c>
      <c r="B295" s="20">
        <v>0</v>
      </c>
      <c r="C295" s="20">
        <v>0</v>
      </c>
      <c r="D295" s="20">
        <v>0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714731</v>
      </c>
      <c r="K295" s="20">
        <v>0</v>
      </c>
      <c r="L295" s="20">
        <v>0</v>
      </c>
      <c r="M295" s="20">
        <v>0</v>
      </c>
      <c r="N295" s="20">
        <v>0</v>
      </c>
      <c r="O295" s="20">
        <v>0</v>
      </c>
      <c r="P295" s="76">
        <v>714731</v>
      </c>
      <c r="T295" s="53"/>
    </row>
    <row r="296" spans="1:20" ht="13.2" x14ac:dyDescent="0.25">
      <c r="A296" s="64" t="s">
        <v>40</v>
      </c>
      <c r="B296" s="147">
        <v>92979334</v>
      </c>
      <c r="C296" s="147">
        <v>21085334</v>
      </c>
      <c r="D296" s="147">
        <v>2058705</v>
      </c>
      <c r="E296" s="147">
        <v>3194643</v>
      </c>
      <c r="F296" s="147">
        <v>443089</v>
      </c>
      <c r="G296" s="147">
        <v>628311</v>
      </c>
      <c r="H296" s="147">
        <v>64896</v>
      </c>
      <c r="I296" s="147">
        <v>4090753</v>
      </c>
      <c r="J296" s="147">
        <v>1307066</v>
      </c>
      <c r="K296" s="147">
        <v>6</v>
      </c>
      <c r="L296" s="147">
        <v>19213089</v>
      </c>
      <c r="M296" s="147">
        <v>0</v>
      </c>
      <c r="N296" s="147">
        <v>6425928</v>
      </c>
      <c r="O296" s="147">
        <v>1124202</v>
      </c>
      <c r="P296" s="148">
        <v>152615356</v>
      </c>
      <c r="T296" s="53"/>
    </row>
    <row r="297" spans="1:20" x14ac:dyDescent="0.2">
      <c r="A297" s="94" t="s">
        <v>134</v>
      </c>
      <c r="B297" s="20">
        <v>101686452</v>
      </c>
      <c r="C297" s="20">
        <v>22746185</v>
      </c>
      <c r="D297" s="20">
        <v>1996439</v>
      </c>
      <c r="E297" s="20">
        <v>3194643</v>
      </c>
      <c r="F297" s="20">
        <v>443089</v>
      </c>
      <c r="G297" s="20">
        <v>628311</v>
      </c>
      <c r="H297" s="20">
        <v>64896</v>
      </c>
      <c r="I297" s="20">
        <v>4090753</v>
      </c>
      <c r="J297" s="20">
        <v>606681</v>
      </c>
      <c r="K297" s="20">
        <v>6</v>
      </c>
      <c r="L297" s="20">
        <v>19213089</v>
      </c>
      <c r="M297" s="20">
        <v>0</v>
      </c>
      <c r="N297" s="20">
        <v>7808156</v>
      </c>
      <c r="O297" s="20">
        <v>1124202</v>
      </c>
      <c r="P297" s="76">
        <v>163602902</v>
      </c>
      <c r="T297" s="53"/>
    </row>
    <row r="298" spans="1:20" x14ac:dyDescent="0.2">
      <c r="A298" s="94" t="s">
        <v>94</v>
      </c>
      <c r="B298" s="20">
        <v>0</v>
      </c>
      <c r="C298" s="20">
        <v>0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76">
        <v>0</v>
      </c>
      <c r="T298" s="53"/>
    </row>
    <row r="299" spans="1:20" x14ac:dyDescent="0.2">
      <c r="A299" s="75" t="s">
        <v>79</v>
      </c>
      <c r="B299" s="20">
        <v>0</v>
      </c>
      <c r="C299" s="20">
        <v>0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76">
        <v>0</v>
      </c>
      <c r="T299" s="53"/>
    </row>
    <row r="300" spans="1:20" x14ac:dyDescent="0.2">
      <c r="A300" s="75" t="s">
        <v>80</v>
      </c>
      <c r="B300" s="20">
        <v>0</v>
      </c>
      <c r="C300" s="20">
        <v>0</v>
      </c>
      <c r="D300" s="20">
        <v>0</v>
      </c>
      <c r="E300" s="20">
        <v>0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76">
        <v>0</v>
      </c>
      <c r="T300" s="53"/>
    </row>
    <row r="301" spans="1:20" x14ac:dyDescent="0.2">
      <c r="A301" s="75" t="s">
        <v>81</v>
      </c>
      <c r="B301" s="20">
        <v>-8707118</v>
      </c>
      <c r="C301" s="20">
        <v>-1660851</v>
      </c>
      <c r="D301" s="20">
        <v>62266</v>
      </c>
      <c r="E301" s="20">
        <v>0</v>
      </c>
      <c r="F301" s="20">
        <v>0</v>
      </c>
      <c r="G301" s="20">
        <v>0</v>
      </c>
      <c r="H301" s="20">
        <v>0</v>
      </c>
      <c r="I301" s="20">
        <v>0</v>
      </c>
      <c r="J301" s="20">
        <v>0</v>
      </c>
      <c r="K301" s="20">
        <v>0</v>
      </c>
      <c r="L301" s="20">
        <v>0</v>
      </c>
      <c r="M301" s="20">
        <v>0</v>
      </c>
      <c r="N301" s="20">
        <v>-1382228</v>
      </c>
      <c r="O301" s="20">
        <v>0</v>
      </c>
      <c r="P301" s="76">
        <v>-11687931</v>
      </c>
      <c r="T301" s="53"/>
    </row>
    <row r="302" spans="1:20" x14ac:dyDescent="0.2">
      <c r="A302" s="75" t="s">
        <v>82</v>
      </c>
      <c r="B302" s="20">
        <v>0</v>
      </c>
      <c r="C302" s="20">
        <v>0</v>
      </c>
      <c r="D302" s="20">
        <v>0</v>
      </c>
      <c r="E302" s="20">
        <v>0</v>
      </c>
      <c r="F302" s="20">
        <v>0</v>
      </c>
      <c r="G302" s="20">
        <v>0</v>
      </c>
      <c r="H302" s="20">
        <v>0</v>
      </c>
      <c r="I302" s="20">
        <v>0</v>
      </c>
      <c r="J302" s="20">
        <v>700385</v>
      </c>
      <c r="K302" s="20">
        <v>0</v>
      </c>
      <c r="L302" s="20">
        <v>0</v>
      </c>
      <c r="M302" s="20">
        <v>0</v>
      </c>
      <c r="N302" s="20">
        <v>0</v>
      </c>
      <c r="O302" s="20">
        <v>0</v>
      </c>
      <c r="P302" s="76">
        <v>700385</v>
      </c>
      <c r="T302" s="53"/>
    </row>
    <row r="303" spans="1:20" ht="13.2" x14ac:dyDescent="0.25">
      <c r="A303" s="64" t="s">
        <v>41</v>
      </c>
      <c r="B303" s="147">
        <v>4882381</v>
      </c>
      <c r="C303" s="147">
        <v>1107200</v>
      </c>
      <c r="D303" s="147">
        <v>108104</v>
      </c>
      <c r="E303" s="147">
        <v>167752</v>
      </c>
      <c r="F303" s="147">
        <v>23266</v>
      </c>
      <c r="G303" s="147">
        <v>32994</v>
      </c>
      <c r="H303" s="147">
        <v>64898</v>
      </c>
      <c r="I303" s="147">
        <v>448832</v>
      </c>
      <c r="J303" s="147">
        <v>1434602</v>
      </c>
      <c r="K303" s="147">
        <v>0</v>
      </c>
      <c r="L303" s="147">
        <v>23438</v>
      </c>
      <c r="M303" s="147">
        <v>0</v>
      </c>
      <c r="N303" s="147">
        <v>101544</v>
      </c>
      <c r="O303" s="147">
        <v>0</v>
      </c>
      <c r="P303" s="148">
        <v>8395011</v>
      </c>
      <c r="T303" s="53"/>
    </row>
    <row r="304" spans="1:20" x14ac:dyDescent="0.2">
      <c r="A304" s="94" t="s">
        <v>134</v>
      </c>
      <c r="B304" s="20">
        <v>5339595</v>
      </c>
      <c r="C304" s="20">
        <v>1194412</v>
      </c>
      <c r="D304" s="20">
        <v>104834</v>
      </c>
      <c r="E304" s="20">
        <v>167752</v>
      </c>
      <c r="F304" s="20">
        <v>23266</v>
      </c>
      <c r="G304" s="20">
        <v>32994</v>
      </c>
      <c r="H304" s="20">
        <v>64898</v>
      </c>
      <c r="I304" s="20">
        <v>448832</v>
      </c>
      <c r="J304" s="20">
        <v>665877</v>
      </c>
      <c r="K304" s="20">
        <v>0</v>
      </c>
      <c r="L304" s="20">
        <v>23438</v>
      </c>
      <c r="M304" s="20">
        <v>0</v>
      </c>
      <c r="N304" s="20">
        <v>123386</v>
      </c>
      <c r="O304" s="20">
        <v>0</v>
      </c>
      <c r="P304" s="76">
        <v>8189284</v>
      </c>
      <c r="T304" s="53"/>
    </row>
    <row r="305" spans="1:22" x14ac:dyDescent="0.2">
      <c r="A305" s="94" t="s">
        <v>94</v>
      </c>
      <c r="B305" s="20">
        <v>0</v>
      </c>
      <c r="C305" s="20">
        <v>0</v>
      </c>
      <c r="D305" s="20">
        <v>0</v>
      </c>
      <c r="E305" s="20">
        <v>0</v>
      </c>
      <c r="F305" s="20">
        <v>0</v>
      </c>
      <c r="G305" s="20">
        <v>0</v>
      </c>
      <c r="H305" s="20">
        <v>0</v>
      </c>
      <c r="I305" s="20">
        <v>0</v>
      </c>
      <c r="J305" s="20">
        <v>0</v>
      </c>
      <c r="K305" s="20">
        <v>0</v>
      </c>
      <c r="L305" s="20">
        <v>0</v>
      </c>
      <c r="M305" s="20">
        <v>0</v>
      </c>
      <c r="N305" s="20">
        <v>0</v>
      </c>
      <c r="O305" s="20">
        <v>0</v>
      </c>
      <c r="P305" s="76">
        <v>0</v>
      </c>
      <c r="T305" s="53"/>
    </row>
    <row r="306" spans="1:22" x14ac:dyDescent="0.2">
      <c r="A306" s="75" t="s">
        <v>79</v>
      </c>
      <c r="B306" s="20">
        <v>0</v>
      </c>
      <c r="C306" s="20">
        <v>0</v>
      </c>
      <c r="D306" s="20">
        <v>0</v>
      </c>
      <c r="E306" s="20">
        <v>0</v>
      </c>
      <c r="F306" s="20">
        <v>0</v>
      </c>
      <c r="G306" s="20">
        <v>0</v>
      </c>
      <c r="H306" s="20">
        <v>0</v>
      </c>
      <c r="I306" s="20">
        <v>0</v>
      </c>
      <c r="J306" s="20">
        <v>0</v>
      </c>
      <c r="K306" s="20">
        <v>0</v>
      </c>
      <c r="L306" s="20">
        <v>0</v>
      </c>
      <c r="M306" s="20">
        <v>0</v>
      </c>
      <c r="N306" s="20">
        <v>0</v>
      </c>
      <c r="O306" s="20">
        <v>0</v>
      </c>
      <c r="P306" s="76">
        <v>0</v>
      </c>
      <c r="T306" s="53"/>
    </row>
    <row r="307" spans="1:22" x14ac:dyDescent="0.2">
      <c r="A307" s="75" t="s">
        <v>80</v>
      </c>
      <c r="B307" s="20">
        <v>0</v>
      </c>
      <c r="C307" s="20">
        <v>0</v>
      </c>
      <c r="D307" s="20">
        <v>0</v>
      </c>
      <c r="E307" s="20">
        <v>0</v>
      </c>
      <c r="F307" s="20">
        <v>0</v>
      </c>
      <c r="G307" s="20">
        <v>0</v>
      </c>
      <c r="H307" s="20">
        <v>0</v>
      </c>
      <c r="I307" s="20">
        <v>0</v>
      </c>
      <c r="J307" s="20">
        <v>0</v>
      </c>
      <c r="K307" s="20">
        <v>0</v>
      </c>
      <c r="L307" s="20">
        <v>0</v>
      </c>
      <c r="M307" s="20">
        <v>0</v>
      </c>
      <c r="N307" s="20">
        <v>0</v>
      </c>
      <c r="O307" s="20">
        <v>0</v>
      </c>
      <c r="P307" s="76">
        <v>0</v>
      </c>
      <c r="T307" s="53"/>
    </row>
    <row r="308" spans="1:22" x14ac:dyDescent="0.2">
      <c r="A308" s="75" t="s">
        <v>81</v>
      </c>
      <c r="B308" s="20">
        <v>-457214</v>
      </c>
      <c r="C308" s="20">
        <v>-87212</v>
      </c>
      <c r="D308" s="20">
        <v>3270</v>
      </c>
      <c r="E308" s="20">
        <v>0</v>
      </c>
      <c r="F308" s="20">
        <v>0</v>
      </c>
      <c r="G308" s="20">
        <v>0</v>
      </c>
      <c r="H308" s="20">
        <v>0</v>
      </c>
      <c r="I308" s="20">
        <v>0</v>
      </c>
      <c r="J308" s="20">
        <v>0</v>
      </c>
      <c r="K308" s="20">
        <v>0</v>
      </c>
      <c r="L308" s="20">
        <v>0</v>
      </c>
      <c r="M308" s="20">
        <v>0</v>
      </c>
      <c r="N308" s="20">
        <v>-21842</v>
      </c>
      <c r="O308" s="20">
        <v>0</v>
      </c>
      <c r="P308" s="76">
        <v>-562998</v>
      </c>
      <c r="T308" s="53"/>
    </row>
    <row r="309" spans="1:22" x14ac:dyDescent="0.2">
      <c r="A309" s="75" t="s">
        <v>82</v>
      </c>
      <c r="B309" s="20">
        <v>0</v>
      </c>
      <c r="C309" s="20">
        <v>0</v>
      </c>
      <c r="D309" s="20">
        <v>0</v>
      </c>
      <c r="E309" s="20">
        <v>0</v>
      </c>
      <c r="F309" s="20">
        <v>0</v>
      </c>
      <c r="G309" s="20">
        <v>0</v>
      </c>
      <c r="H309" s="20">
        <v>0</v>
      </c>
      <c r="I309" s="20">
        <v>0</v>
      </c>
      <c r="J309" s="20">
        <v>768725</v>
      </c>
      <c r="K309" s="20">
        <v>0</v>
      </c>
      <c r="L309" s="20">
        <v>0</v>
      </c>
      <c r="M309" s="20">
        <v>0</v>
      </c>
      <c r="N309" s="20">
        <v>0</v>
      </c>
      <c r="O309" s="20">
        <v>0</v>
      </c>
      <c r="P309" s="76">
        <v>768725</v>
      </c>
      <c r="T309" s="53"/>
    </row>
    <row r="310" spans="1:22" ht="13.2" x14ac:dyDescent="0.25">
      <c r="A310" s="64" t="s">
        <v>42</v>
      </c>
      <c r="B310" s="147">
        <v>8817698</v>
      </c>
      <c r="C310" s="147">
        <v>1999634</v>
      </c>
      <c r="D310" s="147">
        <v>195238</v>
      </c>
      <c r="E310" s="147">
        <v>302963</v>
      </c>
      <c r="F310" s="147">
        <v>42021</v>
      </c>
      <c r="G310" s="147">
        <v>59586</v>
      </c>
      <c r="H310" s="147">
        <v>64898</v>
      </c>
      <c r="I310" s="147">
        <v>749787</v>
      </c>
      <c r="J310" s="147">
        <v>1877301</v>
      </c>
      <c r="K310" s="147">
        <v>0</v>
      </c>
      <c r="L310" s="147">
        <v>40682</v>
      </c>
      <c r="M310" s="147">
        <v>0</v>
      </c>
      <c r="N310" s="147">
        <v>353436</v>
      </c>
      <c r="O310" s="147">
        <v>178</v>
      </c>
      <c r="P310" s="148">
        <v>14503422</v>
      </c>
      <c r="T310" s="53"/>
    </row>
    <row r="311" spans="1:22" x14ac:dyDescent="0.2">
      <c r="A311" s="94" t="s">
        <v>134</v>
      </c>
      <c r="B311" s="20">
        <v>9643438</v>
      </c>
      <c r="C311" s="20">
        <v>2157141</v>
      </c>
      <c r="D311" s="20">
        <v>189333</v>
      </c>
      <c r="E311" s="20">
        <v>302963</v>
      </c>
      <c r="F311" s="20">
        <v>42021</v>
      </c>
      <c r="G311" s="20">
        <v>59586</v>
      </c>
      <c r="H311" s="20">
        <v>64898</v>
      </c>
      <c r="I311" s="20">
        <v>749787</v>
      </c>
      <c r="J311" s="20">
        <v>871359</v>
      </c>
      <c r="K311" s="20">
        <v>0</v>
      </c>
      <c r="L311" s="20">
        <v>40682</v>
      </c>
      <c r="M311" s="20">
        <v>0</v>
      </c>
      <c r="N311" s="20">
        <v>429461</v>
      </c>
      <c r="O311" s="20">
        <v>178</v>
      </c>
      <c r="P311" s="76">
        <v>14550847</v>
      </c>
      <c r="T311" s="53"/>
    </row>
    <row r="312" spans="1:22" x14ac:dyDescent="0.2">
      <c r="A312" s="94" t="s">
        <v>94</v>
      </c>
      <c r="B312" s="20">
        <v>0</v>
      </c>
      <c r="C312" s="20">
        <v>0</v>
      </c>
      <c r="D312" s="20">
        <v>0</v>
      </c>
      <c r="E312" s="20">
        <v>0</v>
      </c>
      <c r="F312" s="20">
        <v>0</v>
      </c>
      <c r="G312" s="20">
        <v>0</v>
      </c>
      <c r="H312" s="20">
        <v>0</v>
      </c>
      <c r="I312" s="20">
        <v>0</v>
      </c>
      <c r="J312" s="20">
        <v>0</v>
      </c>
      <c r="K312" s="20">
        <v>0</v>
      </c>
      <c r="L312" s="20">
        <v>0</v>
      </c>
      <c r="M312" s="20">
        <v>0</v>
      </c>
      <c r="N312" s="20">
        <v>0</v>
      </c>
      <c r="O312" s="20">
        <v>0</v>
      </c>
      <c r="P312" s="76">
        <v>0</v>
      </c>
      <c r="T312" s="53"/>
    </row>
    <row r="313" spans="1:22" x14ac:dyDescent="0.2">
      <c r="A313" s="75" t="s">
        <v>79</v>
      </c>
      <c r="B313" s="20">
        <v>0</v>
      </c>
      <c r="C313" s="20">
        <v>0</v>
      </c>
      <c r="D313" s="20">
        <v>0</v>
      </c>
      <c r="E313" s="20">
        <v>0</v>
      </c>
      <c r="F313" s="2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M313" s="20">
        <v>0</v>
      </c>
      <c r="N313" s="20">
        <v>0</v>
      </c>
      <c r="O313" s="20">
        <v>0</v>
      </c>
      <c r="P313" s="76">
        <v>0</v>
      </c>
      <c r="T313" s="53"/>
    </row>
    <row r="314" spans="1:22" x14ac:dyDescent="0.2">
      <c r="A314" s="75" t="s">
        <v>80</v>
      </c>
      <c r="B314" s="20">
        <v>0</v>
      </c>
      <c r="C314" s="20">
        <v>0</v>
      </c>
      <c r="D314" s="20">
        <v>0</v>
      </c>
      <c r="E314" s="20">
        <v>0</v>
      </c>
      <c r="F314" s="20">
        <v>0</v>
      </c>
      <c r="G314" s="20">
        <v>0</v>
      </c>
      <c r="H314" s="20">
        <v>0</v>
      </c>
      <c r="I314" s="20">
        <v>0</v>
      </c>
      <c r="J314" s="20">
        <v>0</v>
      </c>
      <c r="K314" s="20">
        <v>0</v>
      </c>
      <c r="L314" s="20">
        <v>0</v>
      </c>
      <c r="M314" s="20">
        <v>0</v>
      </c>
      <c r="N314" s="20">
        <v>0</v>
      </c>
      <c r="O314" s="20">
        <v>0</v>
      </c>
      <c r="P314" s="76">
        <v>0</v>
      </c>
      <c r="T314" s="53"/>
    </row>
    <row r="315" spans="1:22" x14ac:dyDescent="0.2">
      <c r="A315" s="75" t="s">
        <v>81</v>
      </c>
      <c r="B315" s="20">
        <v>-825740</v>
      </c>
      <c r="C315" s="20">
        <v>-157507</v>
      </c>
      <c r="D315" s="20">
        <v>5905</v>
      </c>
      <c r="E315" s="20">
        <v>0</v>
      </c>
      <c r="F315" s="2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M315" s="20">
        <v>0</v>
      </c>
      <c r="N315" s="20">
        <v>-76025</v>
      </c>
      <c r="O315" s="20">
        <v>0</v>
      </c>
      <c r="P315" s="76">
        <v>-1053367</v>
      </c>
      <c r="T315" s="53"/>
    </row>
    <row r="316" spans="1:22" ht="12" thickBot="1" x14ac:dyDescent="0.25">
      <c r="A316" s="97" t="s">
        <v>82</v>
      </c>
      <c r="B316" s="172">
        <v>0</v>
      </c>
      <c r="C316" s="172">
        <v>0</v>
      </c>
      <c r="D316" s="172">
        <v>0</v>
      </c>
      <c r="E316" s="172">
        <v>0</v>
      </c>
      <c r="F316" s="172">
        <v>0</v>
      </c>
      <c r="G316" s="172">
        <v>0</v>
      </c>
      <c r="H316" s="172">
        <v>0</v>
      </c>
      <c r="I316" s="172">
        <v>0</v>
      </c>
      <c r="J316" s="172">
        <v>1005942</v>
      </c>
      <c r="K316" s="172">
        <v>0</v>
      </c>
      <c r="L316" s="172">
        <v>0</v>
      </c>
      <c r="M316" s="172">
        <v>0</v>
      </c>
      <c r="N316" s="172">
        <v>0</v>
      </c>
      <c r="O316" s="172">
        <v>0</v>
      </c>
      <c r="P316" s="150">
        <v>1005942</v>
      </c>
      <c r="T316" s="53"/>
    </row>
    <row r="317" spans="1:22" s="68" customFormat="1" ht="14.4" thickBot="1" x14ac:dyDescent="0.3">
      <c r="A317" s="66" t="s">
        <v>43</v>
      </c>
      <c r="B317" s="67">
        <v>1069426757</v>
      </c>
      <c r="C317" s="67">
        <v>242518634</v>
      </c>
      <c r="D317" s="67">
        <v>23678748</v>
      </c>
      <c r="E317" s="67">
        <v>36744040</v>
      </c>
      <c r="F317" s="67">
        <v>5096304</v>
      </c>
      <c r="G317" s="67">
        <v>7226682</v>
      </c>
      <c r="H317" s="67">
        <v>4380567</v>
      </c>
      <c r="I317" s="67">
        <v>53813218</v>
      </c>
      <c r="J317" s="67">
        <v>59144415</v>
      </c>
      <c r="K317" s="67">
        <v>986</v>
      </c>
      <c r="L317" s="67">
        <v>139975546</v>
      </c>
      <c r="M317" s="67">
        <v>0</v>
      </c>
      <c r="N317" s="67">
        <v>46278365</v>
      </c>
      <c r="O317" s="67">
        <v>2434186</v>
      </c>
      <c r="P317" s="67">
        <v>1690718448</v>
      </c>
      <c r="R317" s="69"/>
      <c r="S317" s="102"/>
      <c r="T317" s="69"/>
      <c r="U317" s="69"/>
      <c r="V317" s="69"/>
    </row>
    <row r="319" spans="1:22" s="53" customFormat="1" ht="12" x14ac:dyDescent="0.25">
      <c r="E319" s="54"/>
      <c r="F319" s="25"/>
      <c r="G319" s="54"/>
      <c r="H319" s="54"/>
      <c r="I319" s="54"/>
      <c r="J319" s="54"/>
      <c r="K319" s="54"/>
      <c r="L319" s="54"/>
      <c r="M319" s="54"/>
      <c r="N319" s="35"/>
      <c r="O319" s="35"/>
      <c r="P319" s="35"/>
    </row>
    <row r="320" spans="1:22" ht="12" x14ac:dyDescent="0.25">
      <c r="A320" s="55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O320" s="53"/>
      <c r="P320" s="53"/>
    </row>
    <row r="321" spans="1:20" x14ac:dyDescent="0.2">
      <c r="A321" s="62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O321" s="53"/>
      <c r="P321" s="53"/>
    </row>
    <row r="322" spans="1:20" x14ac:dyDescent="0.2"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O322" s="53"/>
      <c r="P322" s="53"/>
    </row>
    <row r="334" spans="1:20" ht="13.2" x14ac:dyDescent="0.25">
      <c r="C334" s="31"/>
      <c r="D334" s="200" t="s">
        <v>129</v>
      </c>
      <c r="E334" s="200"/>
      <c r="F334" s="200"/>
      <c r="G334" s="200"/>
      <c r="H334" s="200"/>
      <c r="I334" s="200"/>
      <c r="J334" s="200"/>
      <c r="K334" s="200"/>
      <c r="L334" s="40"/>
    </row>
    <row r="335" spans="1:20" ht="13.2" x14ac:dyDescent="0.25">
      <c r="C335" s="7"/>
      <c r="D335" s="201" t="s">
        <v>130</v>
      </c>
      <c r="E335" s="201"/>
      <c r="F335" s="201"/>
      <c r="G335" s="201"/>
      <c r="H335" s="201"/>
      <c r="I335" s="201"/>
      <c r="J335" s="201"/>
      <c r="K335" s="201"/>
      <c r="L335" s="32"/>
    </row>
    <row r="336" spans="1:20" ht="13.2" x14ac:dyDescent="0.25">
      <c r="A336" s="197" t="s">
        <v>131</v>
      </c>
      <c r="B336" s="197"/>
      <c r="C336" s="197"/>
      <c r="D336" s="197"/>
      <c r="E336" s="197"/>
      <c r="F336" s="197"/>
      <c r="G336" s="197"/>
      <c r="H336" s="197"/>
      <c r="I336" s="197"/>
      <c r="J336" s="197"/>
      <c r="K336" s="197"/>
      <c r="L336" s="197"/>
      <c r="M336" s="197"/>
      <c r="N336" s="197"/>
      <c r="O336" s="151"/>
      <c r="P336" s="151"/>
      <c r="Q336" s="151"/>
      <c r="R336" s="151"/>
      <c r="S336" s="101"/>
      <c r="T336" s="65"/>
    </row>
    <row r="337" spans="1:20" ht="13.2" x14ac:dyDescent="0.25">
      <c r="A337" s="197" t="s">
        <v>132</v>
      </c>
      <c r="B337" s="197"/>
      <c r="C337" s="197"/>
      <c r="D337" s="197"/>
      <c r="E337" s="197"/>
      <c r="F337" s="197"/>
      <c r="G337" s="197"/>
      <c r="H337" s="197"/>
      <c r="I337" s="197"/>
      <c r="J337" s="197"/>
      <c r="K337" s="197"/>
      <c r="L337" s="197"/>
      <c r="M337" s="197"/>
      <c r="N337" s="197"/>
      <c r="O337" s="197"/>
      <c r="P337" s="151"/>
      <c r="Q337" s="151"/>
      <c r="R337" s="151"/>
      <c r="S337" s="101"/>
      <c r="T337" s="65"/>
    </row>
    <row r="338" spans="1:20" ht="13.2" x14ac:dyDescent="0.25">
      <c r="A338" s="197" t="s">
        <v>133</v>
      </c>
      <c r="B338" s="197"/>
      <c r="C338" s="197"/>
      <c r="D338" s="197"/>
      <c r="E338" s="197"/>
      <c r="F338" s="197"/>
      <c r="G338" s="197"/>
      <c r="H338" s="197"/>
      <c r="I338" s="197"/>
      <c r="J338" s="197"/>
      <c r="K338" s="197"/>
      <c r="L338" s="197"/>
      <c r="M338" s="197"/>
      <c r="N338" s="197"/>
      <c r="O338" s="197"/>
      <c r="P338" s="151"/>
      <c r="Q338" s="151"/>
      <c r="R338" s="151"/>
      <c r="S338" s="101"/>
      <c r="T338" s="65"/>
    </row>
    <row r="339" spans="1:20" ht="12" x14ac:dyDescent="0.25">
      <c r="C339" s="7"/>
      <c r="D339" s="7"/>
      <c r="E339" s="7"/>
      <c r="F339" s="7"/>
      <c r="G339" s="7"/>
      <c r="H339" s="22"/>
      <c r="I339" s="30" t="s">
        <v>44</v>
      </c>
      <c r="J339" s="32"/>
      <c r="K339" s="30" t="s">
        <v>45</v>
      </c>
      <c r="L339" s="30"/>
    </row>
    <row r="340" spans="1:20" x14ac:dyDescent="0.2">
      <c r="C340" s="7"/>
      <c r="D340" s="7"/>
      <c r="E340" s="7"/>
      <c r="F340" s="7"/>
      <c r="G340" s="7"/>
      <c r="H340" s="7"/>
      <c r="I340" s="7"/>
      <c r="J340" s="7"/>
      <c r="K340" s="7"/>
      <c r="L340" s="7"/>
    </row>
    <row r="341" spans="1:20" ht="12.75" customHeight="1" x14ac:dyDescent="0.25">
      <c r="B341" s="56"/>
      <c r="C341" s="7"/>
      <c r="D341" s="23" t="s">
        <v>46</v>
      </c>
      <c r="E341" s="10"/>
      <c r="F341" s="10"/>
      <c r="G341" s="10"/>
      <c r="H341" s="24"/>
      <c r="I341" s="25">
        <v>5347133781</v>
      </c>
      <c r="J341" s="30" t="s">
        <v>47</v>
      </c>
      <c r="K341" s="25">
        <v>1069426757</v>
      </c>
      <c r="L341" s="25"/>
      <c r="M341" s="56"/>
      <c r="N341" s="92"/>
      <c r="O341" s="56"/>
      <c r="P341" s="56"/>
    </row>
    <row r="342" spans="1:20" ht="12.75" customHeight="1" x14ac:dyDescent="0.25">
      <c r="C342" s="7"/>
      <c r="D342" s="23"/>
      <c r="E342" s="10"/>
      <c r="F342" s="10"/>
      <c r="G342" s="10"/>
      <c r="H342" s="24"/>
      <c r="I342" s="25"/>
      <c r="J342" s="22"/>
      <c r="K342" s="25"/>
      <c r="L342" s="25"/>
    </row>
    <row r="343" spans="1:20" ht="12.75" customHeight="1" x14ac:dyDescent="0.25">
      <c r="C343" s="7"/>
      <c r="D343" s="22" t="s">
        <v>48</v>
      </c>
      <c r="E343" s="22"/>
      <c r="F343" s="22"/>
      <c r="G343" s="22"/>
      <c r="H343" s="7"/>
      <c r="I343" s="25">
        <v>242518634</v>
      </c>
      <c r="J343" s="30" t="s">
        <v>66</v>
      </c>
      <c r="K343" s="25">
        <v>242518634</v>
      </c>
      <c r="L343" s="25"/>
      <c r="M343" s="152"/>
      <c r="N343" s="153"/>
      <c r="O343" s="152"/>
      <c r="P343" s="152"/>
      <c r="Q343" s="152"/>
      <c r="R343" s="152"/>
    </row>
    <row r="344" spans="1:20" ht="12" x14ac:dyDescent="0.25">
      <c r="C344" s="7"/>
      <c r="D344" s="22"/>
      <c r="E344" s="22"/>
      <c r="F344" s="22"/>
      <c r="G344" s="22"/>
      <c r="H344" s="7"/>
      <c r="I344" s="25"/>
      <c r="J344" s="30"/>
      <c r="K344" s="25"/>
      <c r="L344" s="25"/>
    </row>
    <row r="345" spans="1:20" ht="12" x14ac:dyDescent="0.25">
      <c r="C345" s="7"/>
      <c r="D345" s="22" t="s">
        <v>70</v>
      </c>
      <c r="E345" s="22"/>
      <c r="F345" s="22"/>
      <c r="G345" s="22"/>
      <c r="H345" s="7"/>
      <c r="I345" s="25">
        <v>118393744</v>
      </c>
      <c r="J345" s="30" t="s">
        <v>47</v>
      </c>
      <c r="K345" s="25">
        <v>23678748</v>
      </c>
      <c r="L345" s="25"/>
    </row>
    <row r="346" spans="1:20" ht="12" x14ac:dyDescent="0.25">
      <c r="C346" s="7"/>
      <c r="D346" s="22"/>
      <c r="E346" s="7"/>
      <c r="F346" s="7"/>
      <c r="G346" s="7"/>
      <c r="H346" s="7"/>
      <c r="I346" s="25"/>
      <c r="J346" s="30"/>
      <c r="K346" s="25"/>
      <c r="L346" s="25"/>
    </row>
    <row r="347" spans="1:20" ht="12" x14ac:dyDescent="0.25">
      <c r="C347" s="7"/>
      <c r="D347" s="22" t="s">
        <v>75</v>
      </c>
      <c r="E347" s="7"/>
      <c r="F347" s="7"/>
      <c r="G347" s="7"/>
      <c r="H347" s="7"/>
      <c r="I347" s="25">
        <v>183720200</v>
      </c>
      <c r="J347" s="30" t="s">
        <v>47</v>
      </c>
      <c r="K347" s="25">
        <v>36744040</v>
      </c>
      <c r="L347" s="25"/>
    </row>
    <row r="348" spans="1:20" ht="12" x14ac:dyDescent="0.25">
      <c r="C348" s="7"/>
      <c r="D348" s="22"/>
      <c r="E348" s="7"/>
      <c r="F348" s="7"/>
      <c r="G348" s="7"/>
      <c r="H348" s="7"/>
      <c r="I348" s="25"/>
      <c r="J348" s="30"/>
      <c r="K348" s="25"/>
      <c r="L348" s="25"/>
    </row>
    <row r="349" spans="1:20" ht="12" x14ac:dyDescent="0.25">
      <c r="C349" s="7"/>
      <c r="D349" s="22" t="s">
        <v>89</v>
      </c>
      <c r="E349" s="7"/>
      <c r="F349" s="7"/>
      <c r="G349" s="7"/>
      <c r="H349" s="7"/>
      <c r="I349" s="25">
        <v>25481519</v>
      </c>
      <c r="J349" s="30" t="s">
        <v>47</v>
      </c>
      <c r="K349" s="25">
        <v>5096304</v>
      </c>
      <c r="L349" s="25"/>
    </row>
    <row r="350" spans="1:20" ht="12" x14ac:dyDescent="0.25">
      <c r="C350" s="7"/>
      <c r="D350" s="22"/>
      <c r="E350" s="7"/>
      <c r="F350" s="7"/>
      <c r="G350" s="7"/>
      <c r="H350" s="7"/>
      <c r="I350" s="25"/>
      <c r="J350" s="30"/>
      <c r="K350" s="25"/>
      <c r="L350" s="25"/>
    </row>
    <row r="351" spans="1:20" ht="12" x14ac:dyDescent="0.25">
      <c r="C351" s="7"/>
      <c r="D351" s="22" t="s">
        <v>49</v>
      </c>
      <c r="E351" s="22"/>
      <c r="F351" s="22"/>
      <c r="G351" s="22"/>
      <c r="H351" s="7"/>
      <c r="I351" s="25">
        <v>36133413</v>
      </c>
      <c r="J351" s="30" t="s">
        <v>47</v>
      </c>
      <c r="K351" s="25">
        <v>7226682</v>
      </c>
      <c r="L351" s="25"/>
    </row>
    <row r="352" spans="1:20" ht="12" x14ac:dyDescent="0.25">
      <c r="C352" s="7"/>
      <c r="D352" s="22"/>
      <c r="E352" s="22"/>
      <c r="F352" s="22"/>
      <c r="G352" s="22"/>
      <c r="H352" s="7"/>
      <c r="I352" s="25"/>
      <c r="J352" s="30"/>
      <c r="K352" s="25"/>
      <c r="L352" s="25"/>
    </row>
    <row r="353" spans="3:12" ht="12" x14ac:dyDescent="0.25">
      <c r="C353" s="7"/>
      <c r="D353" s="22" t="s">
        <v>50</v>
      </c>
      <c r="E353" s="22"/>
      <c r="F353" s="22"/>
      <c r="G353" s="22"/>
      <c r="H353" s="22"/>
      <c r="I353" s="25">
        <v>21902832</v>
      </c>
      <c r="J353" s="30" t="s">
        <v>47</v>
      </c>
      <c r="K353" s="25">
        <v>4380567</v>
      </c>
      <c r="L353" s="25"/>
    </row>
    <row r="354" spans="3:12" ht="12" x14ac:dyDescent="0.25">
      <c r="C354" s="7"/>
      <c r="D354" s="22"/>
      <c r="E354" s="22"/>
      <c r="F354" s="22"/>
      <c r="G354" s="22"/>
      <c r="H354" s="22"/>
      <c r="I354" s="25"/>
      <c r="J354" s="30"/>
      <c r="K354" s="25"/>
      <c r="L354" s="25"/>
    </row>
    <row r="355" spans="3:12" ht="12" x14ac:dyDescent="0.25">
      <c r="C355" s="7"/>
      <c r="D355" s="22" t="s">
        <v>71</v>
      </c>
      <c r="E355" s="7"/>
      <c r="F355" s="7"/>
      <c r="G355" s="7"/>
      <c r="H355" s="7"/>
      <c r="I355" s="25">
        <v>269066087</v>
      </c>
      <c r="J355" s="30" t="s">
        <v>47</v>
      </c>
      <c r="K355" s="25">
        <v>53813218</v>
      </c>
      <c r="L355" s="25"/>
    </row>
    <row r="356" spans="3:12" ht="12" x14ac:dyDescent="0.25">
      <c r="C356" s="7"/>
      <c r="D356" s="22"/>
      <c r="E356" s="7"/>
      <c r="F356" s="7"/>
      <c r="G356" s="7"/>
      <c r="H356" s="7"/>
      <c r="I356" s="25"/>
      <c r="J356" s="30"/>
      <c r="K356" s="25"/>
      <c r="L356" s="25"/>
    </row>
    <row r="357" spans="3:12" ht="12" x14ac:dyDescent="0.25">
      <c r="C357" s="7"/>
      <c r="D357" s="22" t="s">
        <v>51</v>
      </c>
      <c r="E357" s="22"/>
      <c r="F357" s="22"/>
      <c r="G357" s="22"/>
      <c r="H357" s="7"/>
      <c r="I357" s="25">
        <v>295722073</v>
      </c>
      <c r="J357" s="30" t="s">
        <v>47</v>
      </c>
      <c r="K357" s="25">
        <v>59144415</v>
      </c>
      <c r="L357" s="25"/>
    </row>
    <row r="358" spans="3:12" ht="12" x14ac:dyDescent="0.25">
      <c r="C358" s="7"/>
      <c r="D358" s="22"/>
      <c r="E358" s="22"/>
      <c r="F358" s="22"/>
      <c r="G358" s="22"/>
      <c r="H358" s="7"/>
      <c r="I358" s="25"/>
      <c r="J358" s="30"/>
      <c r="K358" s="25"/>
      <c r="L358" s="25"/>
    </row>
    <row r="359" spans="3:12" ht="12" x14ac:dyDescent="0.25">
      <c r="C359" s="7"/>
      <c r="D359" s="22" t="s">
        <v>76</v>
      </c>
      <c r="E359" s="22"/>
      <c r="F359" s="22"/>
      <c r="G359" s="22"/>
      <c r="H359" s="7"/>
      <c r="I359" s="25">
        <v>4932</v>
      </c>
      <c r="J359" s="30" t="s">
        <v>47</v>
      </c>
      <c r="K359" s="25">
        <v>986</v>
      </c>
      <c r="L359" s="25"/>
    </row>
    <row r="360" spans="3:12" ht="12" x14ac:dyDescent="0.25">
      <c r="C360" s="7"/>
      <c r="D360" s="22"/>
      <c r="E360" s="22"/>
      <c r="F360" s="22"/>
      <c r="G360" s="22"/>
      <c r="H360" s="7"/>
      <c r="I360" s="25"/>
      <c r="J360" s="30"/>
      <c r="K360" s="25"/>
      <c r="L360" s="25"/>
    </row>
    <row r="361" spans="3:12" ht="12" x14ac:dyDescent="0.25">
      <c r="C361" s="7"/>
      <c r="D361" s="22" t="s">
        <v>65</v>
      </c>
      <c r="E361" s="7"/>
      <c r="F361" s="7"/>
      <c r="G361" s="7"/>
      <c r="H361" s="7"/>
      <c r="I361" s="25">
        <v>139975546</v>
      </c>
      <c r="J361" s="30" t="s">
        <v>66</v>
      </c>
      <c r="K361" s="25">
        <v>139975546</v>
      </c>
      <c r="L361" s="35"/>
    </row>
    <row r="362" spans="3:12" ht="12" x14ac:dyDescent="0.25">
      <c r="C362" s="7"/>
      <c r="D362" s="22"/>
      <c r="E362" s="7"/>
      <c r="F362" s="7"/>
      <c r="G362" s="7"/>
      <c r="H362" s="7"/>
      <c r="I362" s="25"/>
      <c r="J362" s="30"/>
      <c r="K362" s="25"/>
      <c r="L362" s="35"/>
    </row>
    <row r="363" spans="3:12" ht="12" x14ac:dyDescent="0.25">
      <c r="C363" s="7"/>
      <c r="D363" s="22" t="s">
        <v>77</v>
      </c>
      <c r="E363" s="7"/>
      <c r="F363" s="7"/>
      <c r="G363" s="7"/>
      <c r="H363" s="7"/>
      <c r="I363" s="25">
        <v>0</v>
      </c>
      <c r="J363" s="71" t="s">
        <v>78</v>
      </c>
      <c r="K363" s="25">
        <v>0</v>
      </c>
      <c r="L363" s="35"/>
    </row>
    <row r="364" spans="3:12" ht="12" x14ac:dyDescent="0.25">
      <c r="C364" s="7"/>
      <c r="D364" s="22"/>
      <c r="E364" s="7"/>
      <c r="F364" s="7"/>
      <c r="G364" s="7"/>
      <c r="H364" s="7"/>
      <c r="I364" s="25"/>
      <c r="J364" s="71"/>
      <c r="K364" s="25"/>
      <c r="L364" s="35"/>
    </row>
    <row r="365" spans="3:12" ht="12" x14ac:dyDescent="0.25">
      <c r="C365" s="7"/>
      <c r="D365" s="22" t="s">
        <v>93</v>
      </c>
      <c r="E365" s="7"/>
      <c r="F365" s="7"/>
      <c r="G365" s="7"/>
      <c r="H365" s="7"/>
      <c r="I365" s="25">
        <v>46278365</v>
      </c>
      <c r="J365" s="82" t="s">
        <v>83</v>
      </c>
      <c r="K365" s="25">
        <v>46278365</v>
      </c>
      <c r="L365" s="35"/>
    </row>
    <row r="366" spans="3:12" ht="12" x14ac:dyDescent="0.25">
      <c r="C366" s="7"/>
      <c r="D366" s="22"/>
      <c r="E366" s="7"/>
      <c r="F366" s="7"/>
      <c r="G366" s="7"/>
      <c r="H366" s="7"/>
      <c r="I366" s="25"/>
      <c r="J366" s="71"/>
      <c r="K366" s="25"/>
      <c r="L366" s="35"/>
    </row>
    <row r="367" spans="3:12" ht="12" x14ac:dyDescent="0.25">
      <c r="C367" s="7"/>
      <c r="D367" s="22" t="s">
        <v>98</v>
      </c>
      <c r="E367" s="7"/>
      <c r="F367" s="7"/>
      <c r="G367" s="7"/>
      <c r="H367" s="7"/>
      <c r="I367" s="136">
        <v>12170925</v>
      </c>
      <c r="J367" s="89" t="s">
        <v>47</v>
      </c>
      <c r="K367" s="136">
        <v>2434186</v>
      </c>
      <c r="L367" s="35"/>
    </row>
    <row r="368" spans="3:12" ht="12" x14ac:dyDescent="0.25">
      <c r="C368" s="7"/>
      <c r="D368" s="22"/>
      <c r="E368" s="7"/>
      <c r="F368" s="7"/>
      <c r="G368" s="7"/>
      <c r="H368" s="7"/>
      <c r="I368" s="25"/>
      <c r="J368" s="30"/>
      <c r="K368" s="25"/>
      <c r="L368" s="25"/>
    </row>
    <row r="369" spans="2:15" ht="12.6" thickBot="1" x14ac:dyDescent="0.3">
      <c r="C369" s="7"/>
      <c r="D369" s="7"/>
      <c r="E369" s="7"/>
      <c r="F369" s="7"/>
      <c r="G369" s="7"/>
      <c r="H369" s="24"/>
      <c r="I369" s="26">
        <v>6738502051</v>
      </c>
      <c r="J369" s="7"/>
      <c r="K369" s="26">
        <v>1690718448</v>
      </c>
      <c r="L369" s="35"/>
      <c r="M369" s="77"/>
    </row>
    <row r="370" spans="2:15" ht="12.6" thickTop="1" x14ac:dyDescent="0.25"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54"/>
      <c r="N370" s="54"/>
      <c r="O370" s="54"/>
    </row>
    <row r="371" spans="2:15" ht="12" x14ac:dyDescent="0.25">
      <c r="B371" s="57"/>
      <c r="C371" s="7"/>
      <c r="D371" s="7"/>
      <c r="E371" s="7"/>
      <c r="F371" s="7"/>
      <c r="G371" s="7"/>
      <c r="H371" s="7"/>
      <c r="I371" s="159"/>
      <c r="J371" s="159"/>
      <c r="K371" s="159"/>
      <c r="L371" s="9"/>
      <c r="M371" s="54"/>
      <c r="N371" s="54"/>
      <c r="O371" s="54"/>
    </row>
    <row r="372" spans="2:15" x14ac:dyDescent="0.2">
      <c r="I372" s="77"/>
      <c r="K372" s="77"/>
    </row>
    <row r="373" spans="2:15" x14ac:dyDescent="0.2">
      <c r="I373" s="77"/>
      <c r="J373" s="77"/>
      <c r="K373" s="77"/>
    </row>
    <row r="374" spans="2:15" x14ac:dyDescent="0.2">
      <c r="I374" s="77"/>
      <c r="K374" s="77"/>
    </row>
    <row r="377" spans="2:15" ht="13.2" x14ac:dyDescent="0.25">
      <c r="C377" s="70"/>
    </row>
    <row r="401" spans="16:16" ht="13.2" x14ac:dyDescent="0.2">
      <c r="P401" s="154"/>
    </row>
    <row r="402" spans="16:16" x14ac:dyDescent="0.2">
      <c r="P402" s="155"/>
    </row>
    <row r="403" spans="16:16" x14ac:dyDescent="0.2">
      <c r="P403" s="155"/>
    </row>
  </sheetData>
  <mergeCells count="11">
    <mergeCell ref="D334:K334"/>
    <mergeCell ref="D335:K335"/>
    <mergeCell ref="A336:N336"/>
    <mergeCell ref="A337:O337"/>
    <mergeCell ref="A338:O338"/>
    <mergeCell ref="A6:P6"/>
    <mergeCell ref="A7:P7"/>
    <mergeCell ref="A8:P8"/>
    <mergeCell ref="A9:P9"/>
    <mergeCell ref="A10:P10"/>
    <mergeCell ref="A11:P11"/>
  </mergeCells>
  <printOptions horizontalCentered="1"/>
  <pageMargins left="0.12" right="0.12" top="0.3" bottom="0.28999999999999998" header="0.3" footer="0.3"/>
  <pageSetup scale="55" orientation="landscape" r:id="rId1"/>
  <headerFooter alignWithMargins="0"/>
  <rowBreaks count="1" manualBreakCount="1">
    <brk id="323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19</vt:i4>
      </vt:variant>
    </vt:vector>
  </HeadingPairs>
  <TitlesOfParts>
    <vt:vector size="38" baseType="lpstr">
      <vt:lpstr>OCTUBRE 2025</vt:lpstr>
      <vt:lpstr>2° AJ CUATRIM'25</vt:lpstr>
      <vt:lpstr>3ER. AJ TRIM FISCALIZ'25</vt:lpstr>
      <vt:lpstr>FDO FOM MPAL CONV OCT</vt:lpstr>
      <vt:lpstr>FFM CONVENIO 2°.AJ.CUATR'25</vt:lpstr>
      <vt:lpstr>IMPTO ENAJ.BEB CONT ALCOHOL OCT</vt:lpstr>
      <vt:lpstr>ACUMULADO OCTUBRE 2025</vt:lpstr>
      <vt:lpstr>ACUM OCTUBRE 2025 DESGLOSADO</vt:lpstr>
      <vt:lpstr>NOVIEMBRE 2025</vt:lpstr>
      <vt:lpstr>FDO FOM MPAL CONV NOV</vt:lpstr>
      <vt:lpstr>IMPTO ENAJ.BEB CONT ALCOHOL NOV</vt:lpstr>
      <vt:lpstr>ACUMULADO NOVIEMBRE 2025</vt:lpstr>
      <vt:lpstr>ACUM NOVIEMBRE 2025 DESGLOSADO</vt:lpstr>
      <vt:lpstr>DICIEMBRE 2025</vt:lpstr>
      <vt:lpstr>FDO FOM MPAL CONV DIC</vt:lpstr>
      <vt:lpstr>IMPTO ENAJ.BEB CONT ALCOHOL DIC</vt:lpstr>
      <vt:lpstr>ACUMULADO DICIEMBRE 2025</vt:lpstr>
      <vt:lpstr>ACUM DICIEMBRE 2025 DESGLOSADO</vt:lpstr>
      <vt:lpstr>ACUM OCT-NOV-DIC 25 DESGLOSADO</vt:lpstr>
      <vt:lpstr>'2° AJ CUATRIM''25'!Área_de_impresión</vt:lpstr>
      <vt:lpstr>'3ER. AJ TRIM FISCALIZ''25'!Área_de_impresión</vt:lpstr>
      <vt:lpstr>'ACUM DICIEMBRE 2025 DESGLOSADO'!Área_de_impresión</vt:lpstr>
      <vt:lpstr>'ACUM NOVIEMBRE 2025 DESGLOSADO'!Área_de_impresión</vt:lpstr>
      <vt:lpstr>'ACUM OCT-NOV-DIC 25 DESGLOSADO'!Área_de_impresión</vt:lpstr>
      <vt:lpstr>'ACUM OCTUBRE 2025 DESGLOSADO'!Área_de_impresión</vt:lpstr>
      <vt:lpstr>'ACUMULADO DICIEMBRE 2025'!Área_de_impresión</vt:lpstr>
      <vt:lpstr>'ACUMULADO NOVIEMBRE 2025'!Área_de_impresión</vt:lpstr>
      <vt:lpstr>'ACUMULADO OCTUBRE 2025'!Área_de_impresión</vt:lpstr>
      <vt:lpstr>'DICIEMBRE 2025'!Área_de_impresión</vt:lpstr>
      <vt:lpstr>'FDO FOM MPAL CONV DIC'!Área_de_impresión</vt:lpstr>
      <vt:lpstr>'FDO FOM MPAL CONV NOV'!Área_de_impresión</vt:lpstr>
      <vt:lpstr>'FDO FOM MPAL CONV OCT'!Área_de_impresión</vt:lpstr>
      <vt:lpstr>'FFM CONVENIO 2°.AJ.CUATR''25'!Área_de_impresión</vt:lpstr>
      <vt:lpstr>'IMPTO ENAJ.BEB CONT ALCOHOL DIC'!Área_de_impresión</vt:lpstr>
      <vt:lpstr>'IMPTO ENAJ.BEB CONT ALCOHOL NOV'!Área_de_impresión</vt:lpstr>
      <vt:lpstr>'IMPTO ENAJ.BEB CONT ALCOHOL OCT'!Área_de_impresión</vt:lpstr>
      <vt:lpstr>'NOVIEMBRE 2025'!Área_de_impresión</vt:lpstr>
      <vt:lpstr>'OCTUBRE 2025'!Área_de_impresión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Pedro Joachin Velazquez</cp:lastModifiedBy>
  <cp:lastPrinted>2026-01-13T05:44:41Z</cp:lastPrinted>
  <dcterms:created xsi:type="dcterms:W3CDTF">2014-06-13T23:21:59Z</dcterms:created>
  <dcterms:modified xsi:type="dcterms:W3CDTF">2026-01-13T05:46:35Z</dcterms:modified>
</cp:coreProperties>
</file>